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5480" windowHeight="9915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<sst xmlns="http://schemas.openxmlformats.org/spreadsheetml/2006/main" count="238" uniqueCount="34">
  <si>
    <t>Needs Both</t>
  </si>
  <si>
    <t>N</t>
  </si>
  <si>
    <t>Needs English Remediation Only</t>
  </si>
  <si>
    <t>Needs Math Remediation Only</t>
  </si>
  <si>
    <t>Prepared For Both</t>
  </si>
  <si>
    <t>Education</t>
  </si>
  <si>
    <t>Special Programs</t>
  </si>
  <si>
    <t>Undeclared</t>
  </si>
  <si>
    <t>Total</t>
  </si>
  <si>
    <t>%</t>
  </si>
  <si>
    <t>Total Assessed</t>
  </si>
  <si>
    <t>One Year Return Rates:</t>
  </si>
  <si>
    <t>English and Math Preparation Rates By College</t>
  </si>
  <si>
    <t xml:space="preserve">Total </t>
  </si>
  <si>
    <t>Totals</t>
  </si>
  <si>
    <t>Fall 2008 Cohort</t>
  </si>
  <si>
    <t>Returned Fall 2009</t>
  </si>
  <si>
    <t>Professional Studies</t>
  </si>
  <si>
    <t>Returned</t>
  </si>
  <si>
    <t>Did not return</t>
  </si>
  <si>
    <t>Fall 2009 Cohort</t>
  </si>
  <si>
    <t>Returned Fall 2010</t>
  </si>
  <si>
    <t>* Excludes First-Time Freshmen with more than 29 units earned while in high school.</t>
  </si>
  <si>
    <t>Regularly Admitted First-Time Freshmen*</t>
  </si>
  <si>
    <t>Fall 2010 Cohort</t>
  </si>
  <si>
    <t>Returned Fall 2011</t>
  </si>
  <si>
    <t>Fall 2011 Cohort</t>
  </si>
  <si>
    <t>Returned Fall 2012</t>
  </si>
  <si>
    <t>Fall 2012 Cohort</t>
  </si>
  <si>
    <t>Returned Fall 2013</t>
  </si>
  <si>
    <t>Arts &amp; Humanities</t>
  </si>
  <si>
    <t>Business Administration &amp; Public Policy</t>
  </si>
  <si>
    <t>Health, Human Services &amp; Nursing</t>
  </si>
  <si>
    <t>Natural &amp; Behavioral Sciences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</si>
</sst>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33" borderId="16" xfId="0" applyNumberFormat="1" applyFont="1" applyFill="1" applyBorder="1" applyAlignment="1">
      <alignment/>
    </xf>
    <xf numFmtId="164" fontId="0" fillId="0" borderId="17" xfId="59" applyNumberFormat="1" applyFont="1" applyBorder="1" applyAlignment="1">
      <alignment/>
    </xf>
    <xf numFmtId="0" fontId="0" fillId="0" borderId="18" xfId="0" applyNumberFormat="1" applyBorder="1" applyAlignment="1">
      <alignment/>
    </xf>
    <xf numFmtId="164" fontId="0" fillId="0" borderId="19" xfId="59" applyNumberFormat="1" applyFont="1" applyBorder="1" applyAlignment="1">
      <alignment/>
    </xf>
    <xf numFmtId="0" fontId="0" fillId="0" borderId="20" xfId="0" applyNumberFormat="1" applyBorder="1" applyAlignment="1">
      <alignment/>
    </xf>
    <xf numFmtId="164" fontId="0" fillId="0" borderId="21" xfId="59" applyNumberFormat="1" applyFont="1" applyBorder="1" applyAlignment="1">
      <alignment/>
    </xf>
    <xf numFmtId="0" fontId="0" fillId="0" borderId="22" xfId="0" applyNumberFormat="1" applyBorder="1" applyAlignment="1">
      <alignment/>
    </xf>
    <xf numFmtId="164" fontId="0" fillId="0" borderId="23" xfId="59" applyNumberFormat="1" applyFont="1" applyBorder="1" applyAlignment="1">
      <alignment/>
    </xf>
    <xf numFmtId="0" fontId="0" fillId="0" borderId="24" xfId="0" applyNumberFormat="1" applyBorder="1" applyAlignment="1">
      <alignment/>
    </xf>
    <xf numFmtId="164" fontId="0" fillId="0" borderId="25" xfId="59" applyNumberFormat="1" applyFont="1" applyBorder="1" applyAlignment="1">
      <alignment/>
    </xf>
    <xf numFmtId="164" fontId="0" fillId="0" borderId="26" xfId="59" applyNumberFormat="1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28" xfId="0" applyNumberForma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64" fontId="0" fillId="0" borderId="29" xfId="59" applyNumberFormat="1" applyFon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1" xfId="0" applyNumberFormat="1" applyFill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164" fontId="0" fillId="0" borderId="34" xfId="59" applyNumberFormat="1" applyFon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164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64" fontId="0" fillId="0" borderId="29" xfId="0" applyNumberFormat="1" applyBorder="1" applyAlignment="1">
      <alignment/>
    </xf>
    <xf numFmtId="0" fontId="5" fillId="0" borderId="12" xfId="0" applyFont="1" applyBorder="1" applyAlignment="1">
      <alignment/>
    </xf>
    <xf numFmtId="164" fontId="5" fillId="0" borderId="15" xfId="59" applyNumberFormat="1" applyFont="1" applyBorder="1" applyAlignment="1">
      <alignment/>
    </xf>
    <xf numFmtId="164" fontId="0" fillId="0" borderId="38" xfId="59" applyNumberFormat="1" applyFont="1" applyBorder="1" applyAlignment="1">
      <alignment/>
    </xf>
    <xf numFmtId="0" fontId="0" fillId="0" borderId="0" xfId="0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6" fillId="0" borderId="40" xfId="0" applyFont="1" applyBorder="1" applyAlignment="1">
      <alignment horizontal="right" vertical="top" wrapText="1"/>
    </xf>
    <xf numFmtId="0" fontId="7" fillId="0" borderId="37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164" fontId="0" fillId="0" borderId="42" xfId="59" applyNumberFormat="1" applyFont="1" applyBorder="1" applyAlignment="1">
      <alignment/>
    </xf>
    <xf numFmtId="0" fontId="4" fillId="0" borderId="43" xfId="0" applyFont="1" applyBorder="1" applyAlignment="1">
      <alignment vertical="top" wrapText="1"/>
    </xf>
    <xf numFmtId="0" fontId="6" fillId="0" borderId="31" xfId="0" applyFont="1" applyBorder="1" applyAlignment="1">
      <alignment horizontal="right" vertical="top" wrapText="1"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6" fillId="0" borderId="46" xfId="0" applyFont="1" applyBorder="1" applyAlignment="1">
      <alignment horizontal="right" vertical="top" wrapText="1"/>
    </xf>
    <xf numFmtId="0" fontId="0" fillId="33" borderId="47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5" fillId="0" borderId="48" xfId="0" applyFont="1" applyBorder="1" applyAlignment="1">
      <alignment horizontal="left" wrapText="1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52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7" fillId="0" borderId="54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26" xfId="0" applyFont="1" applyBorder="1" applyAlignment="1">
      <alignment vertical="top" wrapText="1"/>
    </xf>
    <xf numFmtId="0" fontId="8" fillId="0" borderId="56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37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8" fillId="0" borderId="59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8.28125" style="39" customWidth="1"/>
    <col min="2" max="2" width="14.00390625" style="54" customWidth="1"/>
    <col min="3" max="3" width="4.7109375" style="0" customWidth="1"/>
    <col min="4" max="4" width="7.28125" style="0" customWidth="1"/>
    <col min="5" max="5" width="4.7109375" style="0" customWidth="1"/>
    <col min="6" max="6" width="7.28125" style="0" customWidth="1"/>
    <col min="7" max="7" width="4.7109375" style="0" customWidth="1"/>
    <col min="8" max="8" width="8.140625" style="0" customWidth="1"/>
    <col min="9" max="9" width="4.7109375" style="0" customWidth="1"/>
    <col min="10" max="10" width="7.28125" style="0" customWidth="1"/>
    <col min="11" max="11" width="4.7109375" style="0" customWidth="1"/>
    <col min="12" max="12" width="7.28125" style="0" customWidth="1"/>
    <col min="13" max="13" width="4.7109375" style="0" customWidth="1"/>
    <col min="14" max="14" width="7.28125" style="0" customWidth="1"/>
    <col min="15" max="15" width="4.7109375" style="0" customWidth="1"/>
    <col min="16" max="16" width="7.28125" style="0" customWidth="1"/>
    <col min="17" max="17" width="4.7109375" style="0" customWidth="1"/>
    <col min="18" max="18" width="7.28125" style="0" customWidth="1"/>
  </cols>
  <sheetData>
    <row r="1" spans="1:18" ht="15.75">
      <c r="A1" s="77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.75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5.75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6" spans="1:18" ht="12.75" customHeight="1">
      <c r="A6" s="78" t="s">
        <v>28</v>
      </c>
      <c r="B6" s="79"/>
      <c r="C6" s="82" t="s">
        <v>29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1:18" ht="51" customHeight="1">
      <c r="A7" s="80"/>
      <c r="B7" s="81"/>
      <c r="C7" s="75" t="s">
        <v>10</v>
      </c>
      <c r="D7" s="76"/>
      <c r="E7" s="73" t="s">
        <v>30</v>
      </c>
      <c r="F7" s="74"/>
      <c r="G7" s="73" t="s">
        <v>31</v>
      </c>
      <c r="H7" s="74"/>
      <c r="I7" s="73" t="s">
        <v>5</v>
      </c>
      <c r="J7" s="74"/>
      <c r="K7" s="75" t="s">
        <v>32</v>
      </c>
      <c r="L7" s="76"/>
      <c r="M7" s="73" t="s">
        <v>33</v>
      </c>
      <c r="N7" s="74"/>
      <c r="O7" s="75" t="s">
        <v>6</v>
      </c>
      <c r="P7" s="76"/>
      <c r="Q7" s="73" t="s">
        <v>7</v>
      </c>
      <c r="R7" s="74"/>
    </row>
    <row r="8" spans="1:18" ht="12.75">
      <c r="A8" s="48"/>
      <c r="B8" s="55"/>
      <c r="C8" s="5" t="s">
        <v>1</v>
      </c>
      <c r="D8" s="6" t="s">
        <v>9</v>
      </c>
      <c r="E8" s="5" t="s">
        <v>1</v>
      </c>
      <c r="F8" s="4" t="s">
        <v>9</v>
      </c>
      <c r="G8" s="3" t="s">
        <v>1</v>
      </c>
      <c r="H8" s="4" t="s">
        <v>9</v>
      </c>
      <c r="I8" s="5" t="s">
        <v>1</v>
      </c>
      <c r="J8" s="4" t="s">
        <v>9</v>
      </c>
      <c r="K8" s="5" t="s">
        <v>1</v>
      </c>
      <c r="L8" s="4" t="s">
        <v>9</v>
      </c>
      <c r="M8" s="5" t="s">
        <v>1</v>
      </c>
      <c r="N8" s="4" t="s">
        <v>9</v>
      </c>
      <c r="O8" s="5" t="s">
        <v>1</v>
      </c>
      <c r="P8" s="4" t="s">
        <v>9</v>
      </c>
      <c r="Q8" s="5" t="s">
        <v>1</v>
      </c>
      <c r="R8" s="4" t="s">
        <v>9</v>
      </c>
    </row>
    <row r="9" spans="1:18" ht="12.75">
      <c r="A9" s="40" t="s">
        <v>4</v>
      </c>
      <c r="B9" s="56" t="s">
        <v>18</v>
      </c>
      <c r="C9" s="13">
        <f>G9+E9+I9+K9+M9+O9+Q9</f>
        <v>184</v>
      </c>
      <c r="D9" s="14">
        <f>C9/(C9+C10)</f>
        <v>0.8214285714285714</v>
      </c>
      <c r="E9" s="13">
        <v>21</v>
      </c>
      <c r="F9" s="28">
        <f>E9/(E9+E10)</f>
        <v>0.8076923076923077</v>
      </c>
      <c r="G9" s="1">
        <v>27</v>
      </c>
      <c r="H9" s="28">
        <f>G9/(G9+G10)</f>
        <v>0.8181818181818182</v>
      </c>
      <c r="I9" s="2">
        <v>5</v>
      </c>
      <c r="J9" s="28">
        <f>I9/(I9+I10)</f>
        <v>0.8333333333333334</v>
      </c>
      <c r="K9" s="2">
        <v>23</v>
      </c>
      <c r="L9" s="28">
        <f>K9/(K9+K10)</f>
        <v>0.7666666666666667</v>
      </c>
      <c r="M9" s="2">
        <v>82</v>
      </c>
      <c r="N9" s="28">
        <f>M9/(M9+M10)</f>
        <v>0.845360824742268</v>
      </c>
      <c r="O9" s="13">
        <v>0</v>
      </c>
      <c r="P9" s="17">
        <v>0</v>
      </c>
      <c r="Q9" s="23">
        <v>26</v>
      </c>
      <c r="R9" s="28">
        <f>Q9/(Q9+Q10)</f>
        <v>0.8125</v>
      </c>
    </row>
    <row r="10" spans="1:18" ht="12.75">
      <c r="A10" s="41"/>
      <c r="B10" s="57" t="s">
        <v>19</v>
      </c>
      <c r="C10" s="15">
        <f>G10+E10+I10+K10+M10+O10+Q10</f>
        <v>40</v>
      </c>
      <c r="D10" s="22">
        <f>C10/(C9+C10)</f>
        <v>0.17857142857142858</v>
      </c>
      <c r="E10" s="15">
        <v>5</v>
      </c>
      <c r="F10" s="22">
        <f>E10/(E9+E10)</f>
        <v>0.19230769230769232</v>
      </c>
      <c r="G10" s="29">
        <v>6</v>
      </c>
      <c r="H10" s="22">
        <f>G10/(G9+G10)</f>
        <v>0.18181818181818182</v>
      </c>
      <c r="I10" s="15">
        <v>1</v>
      </c>
      <c r="J10" s="22">
        <f>I10/(I9+I10)</f>
        <v>0.16666666666666666</v>
      </c>
      <c r="K10" s="15">
        <v>7</v>
      </c>
      <c r="L10" s="22">
        <f>K10/(K9+K10)</f>
        <v>0.23333333333333334</v>
      </c>
      <c r="M10" s="15">
        <v>15</v>
      </c>
      <c r="N10" s="22">
        <f>M10/(M9+M10)</f>
        <v>0.15463917525773196</v>
      </c>
      <c r="O10" s="15">
        <v>0</v>
      </c>
      <c r="P10" s="16">
        <v>0</v>
      </c>
      <c r="Q10" s="30">
        <v>6</v>
      </c>
      <c r="R10" s="22">
        <f>Q10/(Q9+Q10)</f>
        <v>0.1875</v>
      </c>
    </row>
    <row r="11" spans="1:18" ht="12.75">
      <c r="A11" s="42"/>
      <c r="B11" s="58" t="s">
        <v>8</v>
      </c>
      <c r="C11" s="9">
        <f aca="true" t="shared" si="0" ref="C11:O11">SUM(C9:C10)</f>
        <v>224</v>
      </c>
      <c r="D11" s="10">
        <f t="shared" si="0"/>
        <v>1</v>
      </c>
      <c r="E11" s="9">
        <f t="shared" si="0"/>
        <v>26</v>
      </c>
      <c r="F11" s="10">
        <f t="shared" si="0"/>
        <v>1</v>
      </c>
      <c r="G11" s="7">
        <f t="shared" si="0"/>
        <v>33</v>
      </c>
      <c r="H11" s="8">
        <f t="shared" si="0"/>
        <v>1</v>
      </c>
      <c r="I11" s="9">
        <f t="shared" si="0"/>
        <v>6</v>
      </c>
      <c r="J11" s="8">
        <f t="shared" si="0"/>
        <v>1</v>
      </c>
      <c r="K11" s="9">
        <f t="shared" si="0"/>
        <v>30</v>
      </c>
      <c r="L11" s="10">
        <f t="shared" si="0"/>
        <v>1</v>
      </c>
      <c r="M11" s="9">
        <f t="shared" si="0"/>
        <v>97</v>
      </c>
      <c r="N11" s="8">
        <f t="shared" si="0"/>
        <v>1</v>
      </c>
      <c r="O11" s="9">
        <f t="shared" si="0"/>
        <v>0</v>
      </c>
      <c r="P11" s="10">
        <v>0</v>
      </c>
      <c r="Q11" s="9">
        <f>SUM(Q9:Q10)</f>
        <v>32</v>
      </c>
      <c r="R11" s="10">
        <f>SUM(R9:R10)</f>
        <v>1</v>
      </c>
    </row>
    <row r="12" spans="1:18" ht="12.75">
      <c r="A12" s="49"/>
      <c r="B12" s="59"/>
      <c r="C12" s="18"/>
      <c r="D12" s="18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50"/>
    </row>
    <row r="13" spans="1:18" ht="12.75">
      <c r="A13" s="70" t="s">
        <v>2</v>
      </c>
      <c r="B13" s="56" t="s">
        <v>18</v>
      </c>
      <c r="C13" s="13">
        <f>G13+E13+I13+K13+M13+O13+Q13</f>
        <v>182</v>
      </c>
      <c r="D13" s="14">
        <f>C13/(C13+C14)</f>
        <v>0.8792270531400966</v>
      </c>
      <c r="E13" s="13">
        <v>17</v>
      </c>
      <c r="F13" s="28">
        <f>E13/(E13+E14)</f>
        <v>0.7083333333333334</v>
      </c>
      <c r="G13" s="1">
        <v>36</v>
      </c>
      <c r="H13" s="28">
        <f>G13/(G13+G14)</f>
        <v>0.9230769230769231</v>
      </c>
      <c r="I13" s="2">
        <v>4</v>
      </c>
      <c r="J13" s="28">
        <f>I13/(I13+I14)</f>
        <v>1</v>
      </c>
      <c r="K13" s="2">
        <v>25</v>
      </c>
      <c r="L13" s="28">
        <f>K13/(K13+K14)</f>
        <v>0.8620689655172413</v>
      </c>
      <c r="M13" s="2">
        <v>71</v>
      </c>
      <c r="N13" s="28">
        <f>M13/(M13+M14)</f>
        <v>0.8987341772151899</v>
      </c>
      <c r="O13" s="13">
        <v>0</v>
      </c>
      <c r="P13" s="17">
        <v>0</v>
      </c>
      <c r="Q13" s="23">
        <v>29</v>
      </c>
      <c r="R13" s="28">
        <f>Q13/(Q13+Q14)</f>
        <v>0.90625</v>
      </c>
    </row>
    <row r="14" spans="1:18" ht="12.75">
      <c r="A14" s="71"/>
      <c r="B14" s="57" t="s">
        <v>19</v>
      </c>
      <c r="C14" s="15">
        <f>G14+E14+I14+K14+M14+O14+Q14</f>
        <v>25</v>
      </c>
      <c r="D14" s="22">
        <f>C14/(C13+C14)</f>
        <v>0.12077294685990338</v>
      </c>
      <c r="E14" s="15">
        <v>7</v>
      </c>
      <c r="F14" s="22">
        <f>E14/(E13+E14)</f>
        <v>0.2916666666666667</v>
      </c>
      <c r="G14" s="29">
        <v>3</v>
      </c>
      <c r="H14" s="22">
        <f>G14/(G13+G14)</f>
        <v>0.07692307692307693</v>
      </c>
      <c r="I14" s="15">
        <v>0</v>
      </c>
      <c r="J14" s="22">
        <f>I14/(I13+I14)</f>
        <v>0</v>
      </c>
      <c r="K14" s="31">
        <v>4</v>
      </c>
      <c r="L14" s="22">
        <f>K14/(K13+K14)</f>
        <v>0.13793103448275862</v>
      </c>
      <c r="M14" s="15">
        <v>8</v>
      </c>
      <c r="N14" s="22">
        <f>M14/(M13+M14)</f>
        <v>0.10126582278481013</v>
      </c>
      <c r="O14" s="15">
        <v>0</v>
      </c>
      <c r="P14" s="16">
        <v>0</v>
      </c>
      <c r="Q14" s="30">
        <v>3</v>
      </c>
      <c r="R14" s="22">
        <f>Q14/(Q13+Q14)</f>
        <v>0.09375</v>
      </c>
    </row>
    <row r="15" spans="1:18" ht="12.75">
      <c r="A15" s="42"/>
      <c r="B15" s="58" t="s">
        <v>8</v>
      </c>
      <c r="C15" s="9">
        <f aca="true" t="shared" si="1" ref="C15:O15">SUM(C13:C14)</f>
        <v>207</v>
      </c>
      <c r="D15" s="10">
        <f t="shared" si="1"/>
        <v>1</v>
      </c>
      <c r="E15" s="9">
        <f t="shared" si="1"/>
        <v>24</v>
      </c>
      <c r="F15" s="10">
        <f t="shared" si="1"/>
        <v>1</v>
      </c>
      <c r="G15" s="7">
        <f t="shared" si="1"/>
        <v>39</v>
      </c>
      <c r="H15" s="8">
        <f t="shared" si="1"/>
        <v>1</v>
      </c>
      <c r="I15" s="9">
        <f t="shared" si="1"/>
        <v>4</v>
      </c>
      <c r="J15" s="8">
        <f t="shared" si="1"/>
        <v>1</v>
      </c>
      <c r="K15" s="9">
        <f t="shared" si="1"/>
        <v>29</v>
      </c>
      <c r="L15" s="10">
        <f t="shared" si="1"/>
        <v>1</v>
      </c>
      <c r="M15" s="9">
        <f t="shared" si="1"/>
        <v>79</v>
      </c>
      <c r="N15" s="8">
        <f t="shared" si="1"/>
        <v>1</v>
      </c>
      <c r="O15" s="9">
        <f t="shared" si="1"/>
        <v>0</v>
      </c>
      <c r="P15" s="10">
        <v>0</v>
      </c>
      <c r="Q15" s="9">
        <f>SUM(Q13:Q14)</f>
        <v>32</v>
      </c>
      <c r="R15" s="10">
        <f>SUM(R13:R14)</f>
        <v>1</v>
      </c>
    </row>
    <row r="16" spans="1:18" ht="12.75">
      <c r="A16" s="49"/>
      <c r="B16" s="59"/>
      <c r="C16" s="18"/>
      <c r="D16" s="18"/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50"/>
    </row>
    <row r="17" spans="1:18" ht="12.75">
      <c r="A17" s="70" t="s">
        <v>3</v>
      </c>
      <c r="B17" s="56" t="s">
        <v>18</v>
      </c>
      <c r="C17" s="13">
        <f>G17+E17+I17+K17+M17+O17+Q17</f>
        <v>109</v>
      </c>
      <c r="D17" s="14">
        <f>C17/(C17+C18)</f>
        <v>0.7841726618705036</v>
      </c>
      <c r="E17" s="13">
        <v>14</v>
      </c>
      <c r="F17" s="28">
        <f>E17/(E17+E18)</f>
        <v>0.56</v>
      </c>
      <c r="G17" s="1">
        <v>26</v>
      </c>
      <c r="H17" s="28">
        <f>G17/(G17+G18)</f>
        <v>0.896551724137931</v>
      </c>
      <c r="I17" s="2">
        <v>1</v>
      </c>
      <c r="J17" s="28">
        <f>I17/(I17+I18)</f>
        <v>1</v>
      </c>
      <c r="K17" s="2">
        <v>13</v>
      </c>
      <c r="L17" s="28">
        <f>K17/(K17+K18)</f>
        <v>0.7222222222222222</v>
      </c>
      <c r="M17" s="2">
        <v>36</v>
      </c>
      <c r="N17" s="28">
        <f>M17/(M17+M18)</f>
        <v>0.8</v>
      </c>
      <c r="O17" s="13">
        <v>0</v>
      </c>
      <c r="P17" s="17">
        <v>0</v>
      </c>
      <c r="Q17" s="23">
        <v>19</v>
      </c>
      <c r="R17" s="28">
        <f>Q17/(Q17+Q18)</f>
        <v>0.9047619047619048</v>
      </c>
    </row>
    <row r="18" spans="1:18" ht="12.75">
      <c r="A18" s="71"/>
      <c r="B18" s="57" t="s">
        <v>19</v>
      </c>
      <c r="C18" s="15">
        <f>G18+E18+I18+K18+M18+O18+Q18</f>
        <v>30</v>
      </c>
      <c r="D18" s="22">
        <f>C18/(C17+C18)</f>
        <v>0.2158273381294964</v>
      </c>
      <c r="E18" s="15">
        <v>11</v>
      </c>
      <c r="F18" s="22">
        <f>E18/(E17+E18)</f>
        <v>0.44</v>
      </c>
      <c r="G18" s="29">
        <v>3</v>
      </c>
      <c r="H18" s="22">
        <f>G18/(G17+G18)</f>
        <v>0.10344827586206896</v>
      </c>
      <c r="I18" s="15">
        <v>0</v>
      </c>
      <c r="J18" s="22">
        <f>I18/(I17+I18)</f>
        <v>0</v>
      </c>
      <c r="K18" s="15">
        <v>5</v>
      </c>
      <c r="L18" s="22">
        <f>K18/(K17+K18)</f>
        <v>0.2777777777777778</v>
      </c>
      <c r="M18" s="15">
        <v>9</v>
      </c>
      <c r="N18" s="22">
        <f>M18/(M17+M18)</f>
        <v>0.2</v>
      </c>
      <c r="O18" s="15">
        <v>0</v>
      </c>
      <c r="P18" s="16">
        <v>0</v>
      </c>
      <c r="Q18" s="30">
        <v>2</v>
      </c>
      <c r="R18" s="22">
        <f>Q18/(Q17+Q18)</f>
        <v>0.09523809523809523</v>
      </c>
    </row>
    <row r="19" spans="1:18" ht="12.75">
      <c r="A19" s="42"/>
      <c r="B19" s="58" t="s">
        <v>8</v>
      </c>
      <c r="C19" s="9">
        <f aca="true" t="shared" si="2" ref="C19:O19">SUM(C17:C18)</f>
        <v>139</v>
      </c>
      <c r="D19" s="10">
        <f t="shared" si="2"/>
        <v>1</v>
      </c>
      <c r="E19" s="9">
        <f t="shared" si="2"/>
        <v>25</v>
      </c>
      <c r="F19" s="10">
        <f t="shared" si="2"/>
        <v>1</v>
      </c>
      <c r="G19" s="7">
        <f t="shared" si="2"/>
        <v>29</v>
      </c>
      <c r="H19" s="8">
        <f t="shared" si="2"/>
        <v>1</v>
      </c>
      <c r="I19" s="9">
        <f t="shared" si="2"/>
        <v>1</v>
      </c>
      <c r="J19" s="8">
        <f t="shared" si="2"/>
        <v>1</v>
      </c>
      <c r="K19" s="9">
        <f t="shared" si="2"/>
        <v>18</v>
      </c>
      <c r="L19" s="10">
        <f t="shared" si="2"/>
        <v>1</v>
      </c>
      <c r="M19" s="9">
        <f t="shared" si="2"/>
        <v>45</v>
      </c>
      <c r="N19" s="8">
        <f t="shared" si="2"/>
        <v>1</v>
      </c>
      <c r="O19" s="9">
        <f t="shared" si="2"/>
        <v>0</v>
      </c>
      <c r="P19" s="10">
        <v>0</v>
      </c>
      <c r="Q19" s="9">
        <f>SUM(Q17:Q18)</f>
        <v>21</v>
      </c>
      <c r="R19" s="10">
        <f>SUM(R17:R18)</f>
        <v>1</v>
      </c>
    </row>
    <row r="20" spans="1:18" ht="12.75">
      <c r="A20" s="49"/>
      <c r="B20" s="6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51"/>
    </row>
    <row r="21" spans="1:18" ht="12.75">
      <c r="A21" s="43" t="s">
        <v>0</v>
      </c>
      <c r="B21" s="56" t="s">
        <v>18</v>
      </c>
      <c r="C21" s="13">
        <f>G21+E21+I21+K21+M21+O21+Q21</f>
        <v>432</v>
      </c>
      <c r="D21" s="14">
        <f>C21/(C21+C22)</f>
        <v>0.7224080267558528</v>
      </c>
      <c r="E21" s="19">
        <v>59</v>
      </c>
      <c r="F21" s="28">
        <f>E21/(E21+E22)</f>
        <v>0.8194444444444444</v>
      </c>
      <c r="G21" s="1">
        <v>87</v>
      </c>
      <c r="H21" s="28">
        <f>G21/(G21+G22)</f>
        <v>0.6170212765957447</v>
      </c>
      <c r="I21" s="2">
        <v>6</v>
      </c>
      <c r="J21" s="28">
        <f>I21/(I21+I22)</f>
        <v>0.75</v>
      </c>
      <c r="K21" s="2">
        <v>65</v>
      </c>
      <c r="L21" s="28">
        <f>K21/(K21+K22)</f>
        <v>0.7831325301204819</v>
      </c>
      <c r="M21" s="2">
        <v>141</v>
      </c>
      <c r="N21" s="28">
        <f>M21/(M21+M22)</f>
        <v>0.7085427135678392</v>
      </c>
      <c r="O21" s="2">
        <v>1</v>
      </c>
      <c r="P21" s="28">
        <f>O21/(O21+O22)</f>
        <v>1</v>
      </c>
      <c r="Q21" s="2">
        <v>73</v>
      </c>
      <c r="R21" s="28">
        <f>Q21/(Q21+Q22)</f>
        <v>0.776595744680851</v>
      </c>
    </row>
    <row r="22" spans="1:18" ht="12.75">
      <c r="A22" s="41"/>
      <c r="B22" s="57" t="s">
        <v>19</v>
      </c>
      <c r="C22" s="15">
        <f>G22+E22+I22+K22+M22+O22+Q22</f>
        <v>166</v>
      </c>
      <c r="D22" s="22">
        <f>C22/(C21+C22)</f>
        <v>0.27759197324414714</v>
      </c>
      <c r="E22" s="24">
        <v>13</v>
      </c>
      <c r="F22" s="22">
        <f>E22/(E21+E22)</f>
        <v>0.18055555555555555</v>
      </c>
      <c r="G22" s="29">
        <v>54</v>
      </c>
      <c r="H22" s="22">
        <f>G22/(G21+G22)</f>
        <v>0.3829787234042553</v>
      </c>
      <c r="I22" s="24">
        <v>2</v>
      </c>
      <c r="J22" s="22">
        <f>I22/(I21+I22)</f>
        <v>0.25</v>
      </c>
      <c r="K22" s="24">
        <v>18</v>
      </c>
      <c r="L22" s="22">
        <f>K22/(K21+K22)</f>
        <v>0.21686746987951808</v>
      </c>
      <c r="M22" s="26">
        <v>58</v>
      </c>
      <c r="N22" s="22">
        <f>M22/(M21+M22)</f>
        <v>0.2914572864321608</v>
      </c>
      <c r="O22" s="25">
        <v>0</v>
      </c>
      <c r="P22" s="22">
        <f>O22/(O21+O22)</f>
        <v>0</v>
      </c>
      <c r="Q22" s="24">
        <v>21</v>
      </c>
      <c r="R22" s="22">
        <f>Q22/(Q21+Q22)</f>
        <v>0.22340425531914893</v>
      </c>
    </row>
    <row r="23" spans="1:18" ht="12.75">
      <c r="A23" s="42"/>
      <c r="B23" s="61" t="s">
        <v>8</v>
      </c>
      <c r="C23" s="11">
        <f aca="true" t="shared" si="3" ref="C23:R23">SUM(C21:C22)</f>
        <v>598</v>
      </c>
      <c r="D23" s="47">
        <f t="shared" si="3"/>
        <v>1</v>
      </c>
      <c r="E23" s="11">
        <f t="shared" si="3"/>
        <v>72</v>
      </c>
      <c r="F23" s="38">
        <f t="shared" si="3"/>
        <v>1</v>
      </c>
      <c r="G23" s="7">
        <f t="shared" si="3"/>
        <v>141</v>
      </c>
      <c r="H23" s="38">
        <f t="shared" si="3"/>
        <v>1</v>
      </c>
      <c r="I23" s="11">
        <f t="shared" si="3"/>
        <v>8</v>
      </c>
      <c r="J23" s="38">
        <f t="shared" si="3"/>
        <v>1</v>
      </c>
      <c r="K23" s="11">
        <f t="shared" si="3"/>
        <v>83</v>
      </c>
      <c r="L23" s="38">
        <f t="shared" si="3"/>
        <v>1</v>
      </c>
      <c r="M23" s="11">
        <f t="shared" si="3"/>
        <v>199</v>
      </c>
      <c r="N23" s="38">
        <f t="shared" si="3"/>
        <v>1</v>
      </c>
      <c r="O23" s="27">
        <f t="shared" si="3"/>
        <v>1</v>
      </c>
      <c r="P23" s="38">
        <f t="shared" si="3"/>
        <v>1</v>
      </c>
      <c r="Q23" s="11">
        <f t="shared" si="3"/>
        <v>94</v>
      </c>
      <c r="R23" s="12">
        <f t="shared" si="3"/>
        <v>1</v>
      </c>
    </row>
    <row r="24" spans="1:18" ht="12.75">
      <c r="A24" s="52"/>
      <c r="B24" s="6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3"/>
    </row>
    <row r="25" spans="1:18" ht="12.75">
      <c r="A25" s="44" t="s">
        <v>14</v>
      </c>
      <c r="B25" s="56" t="s">
        <v>18</v>
      </c>
      <c r="C25" s="32">
        <f>C9+C13+C17+C21</f>
        <v>907</v>
      </c>
      <c r="D25" s="33">
        <f>C25/C27</f>
        <v>0.776541095890411</v>
      </c>
      <c r="E25" s="32">
        <f>E9+E13+E17+E21</f>
        <v>111</v>
      </c>
      <c r="F25" s="33">
        <f>E25/E27</f>
        <v>0.7551020408163265</v>
      </c>
      <c r="G25" s="32">
        <f>G9+G13+G17+G21</f>
        <v>176</v>
      </c>
      <c r="H25" s="33">
        <f>G25/G27</f>
        <v>0.7272727272727273</v>
      </c>
      <c r="I25" s="32">
        <f>I9+I13+I17+I21</f>
        <v>16</v>
      </c>
      <c r="J25" s="33">
        <f>I25/I27</f>
        <v>0.8421052631578947</v>
      </c>
      <c r="K25" s="32">
        <f>K9+K13+K17+K21</f>
        <v>126</v>
      </c>
      <c r="L25" s="33">
        <f>K25/K27</f>
        <v>0.7875</v>
      </c>
      <c r="M25" s="32">
        <f>M9+M13+M17+M21</f>
        <v>330</v>
      </c>
      <c r="N25" s="33">
        <f>M25/M27</f>
        <v>0.7857142857142857</v>
      </c>
      <c r="O25" s="32">
        <f>O9+O13+O17+O21</f>
        <v>1</v>
      </c>
      <c r="P25" s="33">
        <f>O25/O27</f>
        <v>1</v>
      </c>
      <c r="Q25" s="32">
        <f>Q9+Q13+Q17+Q21</f>
        <v>147</v>
      </c>
      <c r="R25" s="33">
        <f>Q25/Q27</f>
        <v>0.8212290502793296</v>
      </c>
    </row>
    <row r="26" spans="1:18" ht="12.75">
      <c r="A26" s="45"/>
      <c r="B26" s="57" t="s">
        <v>19</v>
      </c>
      <c r="C26" s="34">
        <f>C10+C14+C18+C22</f>
        <v>261</v>
      </c>
      <c r="D26" s="35">
        <f>C26/C27</f>
        <v>0.22345890410958905</v>
      </c>
      <c r="E26" s="34">
        <f>E10+E14+E18+E22</f>
        <v>36</v>
      </c>
      <c r="F26" s="35">
        <f>E26/E27</f>
        <v>0.24489795918367346</v>
      </c>
      <c r="G26" s="34">
        <f>G10+G14+G18+G22</f>
        <v>66</v>
      </c>
      <c r="H26" s="35">
        <f>G26/G27</f>
        <v>0.2727272727272727</v>
      </c>
      <c r="I26" s="34">
        <f>I10+I14+I18+I22</f>
        <v>3</v>
      </c>
      <c r="J26" s="35">
        <f>I26/I27</f>
        <v>0.15789473684210525</v>
      </c>
      <c r="K26" s="34">
        <f>K10+K14+K18+K22</f>
        <v>34</v>
      </c>
      <c r="L26" s="35">
        <f>K26/K27</f>
        <v>0.2125</v>
      </c>
      <c r="M26" s="34">
        <f>M10+M14+M18+M22</f>
        <v>90</v>
      </c>
      <c r="N26" s="35">
        <f>M26/M27</f>
        <v>0.21428571428571427</v>
      </c>
      <c r="O26" s="34">
        <f>O10+O14+O18+O22</f>
        <v>0</v>
      </c>
      <c r="P26" s="35">
        <f>O26/O27</f>
        <v>0</v>
      </c>
      <c r="Q26" s="34">
        <f>Q10+Q14+Q18+Q22</f>
        <v>32</v>
      </c>
      <c r="R26" s="35">
        <f>Q26/Q27</f>
        <v>0.1787709497206704</v>
      </c>
    </row>
    <row r="27" spans="1:18" ht="12.75">
      <c r="A27" s="46"/>
      <c r="B27" s="63" t="s">
        <v>13</v>
      </c>
      <c r="C27" s="36">
        <f>C25+C26</f>
        <v>1168</v>
      </c>
      <c r="D27" s="37">
        <f>D26+D25</f>
        <v>1</v>
      </c>
      <c r="E27" s="36">
        <f>E25+E26</f>
        <v>147</v>
      </c>
      <c r="F27" s="37">
        <f>F26+F25</f>
        <v>1</v>
      </c>
      <c r="G27" s="36">
        <f>G25+G26</f>
        <v>242</v>
      </c>
      <c r="H27" s="37">
        <f>H26+H25</f>
        <v>1</v>
      </c>
      <c r="I27" s="36">
        <f>I25+I26</f>
        <v>19</v>
      </c>
      <c r="J27" s="37">
        <f>J26+J25</f>
        <v>1</v>
      </c>
      <c r="K27" s="36">
        <f>K25+K26</f>
        <v>160</v>
      </c>
      <c r="L27" s="37">
        <f>L26+L25</f>
        <v>1</v>
      </c>
      <c r="M27" s="36">
        <f>M25+M26</f>
        <v>420</v>
      </c>
      <c r="N27" s="37">
        <f>N26+N25</f>
        <v>1</v>
      </c>
      <c r="O27" s="36">
        <f>O25+O26</f>
        <v>1</v>
      </c>
      <c r="P27" s="37">
        <f>P26+P25</f>
        <v>1</v>
      </c>
      <c r="Q27" s="36">
        <f>Q25+Q26</f>
        <v>179</v>
      </c>
      <c r="R27" s="37">
        <f>R26+R25</f>
        <v>1</v>
      </c>
    </row>
    <row r="28" spans="1:18" ht="12.75">
      <c r="A28" s="72" t="s">
        <v>22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31" spans="1:18" ht="15.75">
      <c r="A31" s="77" t="s">
        <v>11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69"/>
      <c r="R31" s="69"/>
    </row>
    <row r="32" spans="1:18" ht="15.75">
      <c r="A32" s="77" t="s">
        <v>12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69"/>
      <c r="R32" s="69"/>
    </row>
    <row r="33" spans="1:18" ht="15.75">
      <c r="A33" s="77" t="s">
        <v>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69"/>
      <c r="R33" s="69"/>
    </row>
    <row r="36" spans="1:18" ht="12.75" customHeight="1">
      <c r="A36" s="78" t="s">
        <v>26</v>
      </c>
      <c r="B36" s="79"/>
      <c r="C36" s="82" t="s">
        <v>27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64"/>
      <c r="R36" s="65"/>
    </row>
    <row r="37" spans="1:16" ht="51" customHeight="1">
      <c r="A37" s="80"/>
      <c r="B37" s="81"/>
      <c r="C37" s="87" t="s">
        <v>10</v>
      </c>
      <c r="D37" s="88"/>
      <c r="E37" s="85" t="s">
        <v>30</v>
      </c>
      <c r="F37" s="86"/>
      <c r="G37" s="85" t="s">
        <v>31</v>
      </c>
      <c r="H37" s="86"/>
      <c r="I37" s="85" t="s">
        <v>33</v>
      </c>
      <c r="J37" s="86"/>
      <c r="K37" s="87" t="s">
        <v>17</v>
      </c>
      <c r="L37" s="88"/>
      <c r="M37" s="87" t="s">
        <v>6</v>
      </c>
      <c r="N37" s="88"/>
      <c r="O37" s="85" t="s">
        <v>7</v>
      </c>
      <c r="P37" s="86"/>
    </row>
    <row r="38" spans="1:16" ht="12.75">
      <c r="A38" s="48"/>
      <c r="B38" s="55"/>
      <c r="C38" s="5" t="s">
        <v>1</v>
      </c>
      <c r="D38" s="6" t="s">
        <v>9</v>
      </c>
      <c r="E38" s="5" t="s">
        <v>1</v>
      </c>
      <c r="F38" s="4" t="s">
        <v>9</v>
      </c>
      <c r="G38" s="3" t="s">
        <v>1</v>
      </c>
      <c r="H38" s="4" t="s">
        <v>9</v>
      </c>
      <c r="I38" s="5" t="s">
        <v>1</v>
      </c>
      <c r="J38" s="4" t="s">
        <v>9</v>
      </c>
      <c r="K38" s="5" t="s">
        <v>1</v>
      </c>
      <c r="L38" s="4" t="s">
        <v>9</v>
      </c>
      <c r="M38" s="5" t="s">
        <v>1</v>
      </c>
      <c r="N38" s="4" t="s">
        <v>9</v>
      </c>
      <c r="O38" s="5" t="s">
        <v>1</v>
      </c>
      <c r="P38" s="4" t="s">
        <v>9</v>
      </c>
    </row>
    <row r="39" spans="1:16" ht="12.75">
      <c r="A39" s="40" t="s">
        <v>4</v>
      </c>
      <c r="B39" s="56" t="s">
        <v>18</v>
      </c>
      <c r="C39" s="13">
        <f>G39+E39+I39+K39+M39+O39</f>
        <v>178</v>
      </c>
      <c r="D39" s="14">
        <f>C39/(C39+C40)</f>
        <v>0.8516746411483254</v>
      </c>
      <c r="E39" s="13">
        <v>26</v>
      </c>
      <c r="F39" s="28">
        <f>E39/(E39+E40)</f>
        <v>0.896551724137931</v>
      </c>
      <c r="G39" s="1">
        <v>33</v>
      </c>
      <c r="H39" s="28">
        <f>G39/(G39+G40)</f>
        <v>0.8461538461538461</v>
      </c>
      <c r="I39" s="2">
        <v>60</v>
      </c>
      <c r="J39" s="28">
        <f>I39/(I39+I40)</f>
        <v>0.821917808219178</v>
      </c>
      <c r="K39" s="2">
        <v>35</v>
      </c>
      <c r="L39" s="28">
        <f>K39/(K39+K40)</f>
        <v>0.8974358974358975</v>
      </c>
      <c r="M39" s="13">
        <v>0</v>
      </c>
      <c r="N39" s="17">
        <v>0</v>
      </c>
      <c r="O39" s="23">
        <v>24</v>
      </c>
      <c r="P39" s="28">
        <f>O39/(O39+O40)</f>
        <v>0.8275862068965517</v>
      </c>
    </row>
    <row r="40" spans="1:16" ht="12.75">
      <c r="A40" s="41"/>
      <c r="B40" s="57" t="s">
        <v>19</v>
      </c>
      <c r="C40" s="15">
        <f>G40+E40+I40+K40+M40+O40</f>
        <v>31</v>
      </c>
      <c r="D40" s="22">
        <f>C40/(C39+C40)</f>
        <v>0.14832535885167464</v>
      </c>
      <c r="E40" s="15">
        <v>3</v>
      </c>
      <c r="F40" s="22">
        <f>E40/(E39+E40)</f>
        <v>0.10344827586206896</v>
      </c>
      <c r="G40" s="29">
        <v>6</v>
      </c>
      <c r="H40" s="22">
        <f>G40/(G39+G40)</f>
        <v>0.15384615384615385</v>
      </c>
      <c r="I40" s="15">
        <v>13</v>
      </c>
      <c r="J40" s="22">
        <f>I40/(I39+I40)</f>
        <v>0.1780821917808219</v>
      </c>
      <c r="K40" s="15">
        <v>4</v>
      </c>
      <c r="L40" s="22">
        <f>K40/(K39+K40)</f>
        <v>0.10256410256410256</v>
      </c>
      <c r="M40" s="15">
        <v>0</v>
      </c>
      <c r="N40" s="16">
        <v>0</v>
      </c>
      <c r="O40" s="30">
        <v>5</v>
      </c>
      <c r="P40" s="22">
        <f>O40/(O39+O40)</f>
        <v>0.1724137931034483</v>
      </c>
    </row>
    <row r="41" spans="1:16" ht="12.75">
      <c r="A41" s="42"/>
      <c r="B41" s="58" t="s">
        <v>8</v>
      </c>
      <c r="C41" s="9">
        <f aca="true" t="shared" si="4" ref="C41:M41">SUM(C39:C40)</f>
        <v>209</v>
      </c>
      <c r="D41" s="10">
        <f t="shared" si="4"/>
        <v>1</v>
      </c>
      <c r="E41" s="9">
        <f t="shared" si="4"/>
        <v>29</v>
      </c>
      <c r="F41" s="10">
        <f t="shared" si="4"/>
        <v>1</v>
      </c>
      <c r="G41" s="7">
        <f t="shared" si="4"/>
        <v>39</v>
      </c>
      <c r="H41" s="8">
        <f t="shared" si="4"/>
        <v>1</v>
      </c>
      <c r="I41" s="9">
        <f t="shared" si="4"/>
        <v>73</v>
      </c>
      <c r="J41" s="8">
        <f t="shared" si="4"/>
        <v>1</v>
      </c>
      <c r="K41" s="9">
        <f t="shared" si="4"/>
        <v>39</v>
      </c>
      <c r="L41" s="10">
        <f t="shared" si="4"/>
        <v>1</v>
      </c>
      <c r="M41" s="9">
        <f t="shared" si="4"/>
        <v>0</v>
      </c>
      <c r="N41" s="10">
        <v>0</v>
      </c>
      <c r="O41" s="9">
        <f>SUM(O39:O40)</f>
        <v>29</v>
      </c>
      <c r="P41" s="10">
        <f>SUM(P39:P40)</f>
        <v>1</v>
      </c>
    </row>
    <row r="42" spans="1:16" ht="12.75">
      <c r="A42" s="49"/>
      <c r="B42" s="59"/>
      <c r="C42" s="18"/>
      <c r="D42" s="18"/>
      <c r="E42" s="20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50"/>
    </row>
    <row r="43" spans="1:16" ht="12.75" customHeight="1">
      <c r="A43" s="70" t="s">
        <v>2</v>
      </c>
      <c r="B43" s="56" t="s">
        <v>18</v>
      </c>
      <c r="C43" s="13">
        <f>G43+E43+I43+K43+M43+O43</f>
        <v>114</v>
      </c>
      <c r="D43" s="14">
        <f>C43/(C43+C44)</f>
        <v>0.7450980392156863</v>
      </c>
      <c r="E43" s="13">
        <v>12</v>
      </c>
      <c r="F43" s="28">
        <f>E43/(E43+E44)</f>
        <v>0.75</v>
      </c>
      <c r="G43" s="1">
        <v>22</v>
      </c>
      <c r="H43" s="28">
        <f>G43/(G43+G44)</f>
        <v>0.6875</v>
      </c>
      <c r="I43" s="2">
        <v>43</v>
      </c>
      <c r="J43" s="28">
        <f>I43/(I43+I44)</f>
        <v>0.7818181818181819</v>
      </c>
      <c r="K43" s="2">
        <v>17</v>
      </c>
      <c r="L43" s="28">
        <f>K43/(K43+K44)</f>
        <v>0.8947368421052632</v>
      </c>
      <c r="M43" s="13">
        <v>0</v>
      </c>
      <c r="N43" s="28">
        <v>0</v>
      </c>
      <c r="O43" s="23">
        <v>20</v>
      </c>
      <c r="P43" s="28">
        <f>O43/(O43+O44)</f>
        <v>0.6451612903225806</v>
      </c>
    </row>
    <row r="44" spans="1:16" ht="12.75">
      <c r="A44" s="71"/>
      <c r="B44" s="57" t="s">
        <v>19</v>
      </c>
      <c r="C44" s="15">
        <f>G44+E44+I44+K44+M44+O44</f>
        <v>39</v>
      </c>
      <c r="D44" s="22">
        <f>C44/(C43+C44)</f>
        <v>0.2549019607843137</v>
      </c>
      <c r="E44" s="15">
        <v>4</v>
      </c>
      <c r="F44" s="22">
        <f>E44/(E43+E44)</f>
        <v>0.25</v>
      </c>
      <c r="G44" s="29">
        <v>10</v>
      </c>
      <c r="H44" s="22">
        <f>G44/(G43+G44)</f>
        <v>0.3125</v>
      </c>
      <c r="I44" s="15">
        <v>12</v>
      </c>
      <c r="J44" s="22">
        <f>I44/(I43+I44)</f>
        <v>0.21818181818181817</v>
      </c>
      <c r="K44" s="31">
        <v>2</v>
      </c>
      <c r="L44" s="22">
        <f>K44/(K43+K44)</f>
        <v>0.10526315789473684</v>
      </c>
      <c r="M44" s="15">
        <v>0</v>
      </c>
      <c r="N44" s="16">
        <v>0</v>
      </c>
      <c r="O44" s="30">
        <v>11</v>
      </c>
      <c r="P44" s="22">
        <f>O44/(O43+O44)</f>
        <v>0.3548387096774194</v>
      </c>
    </row>
    <row r="45" spans="1:16" ht="12.75">
      <c r="A45" s="42"/>
      <c r="B45" s="58" t="s">
        <v>8</v>
      </c>
      <c r="C45" s="9">
        <f aca="true" t="shared" si="5" ref="C45:N45">SUM(C43:C44)</f>
        <v>153</v>
      </c>
      <c r="D45" s="10">
        <f t="shared" si="5"/>
        <v>1</v>
      </c>
      <c r="E45" s="9">
        <f t="shared" si="5"/>
        <v>16</v>
      </c>
      <c r="F45" s="10">
        <f t="shared" si="5"/>
        <v>1</v>
      </c>
      <c r="G45" s="7">
        <f t="shared" si="5"/>
        <v>32</v>
      </c>
      <c r="H45" s="8">
        <f t="shared" si="5"/>
        <v>1</v>
      </c>
      <c r="I45" s="9">
        <f t="shared" si="5"/>
        <v>55</v>
      </c>
      <c r="J45" s="8">
        <f t="shared" si="5"/>
        <v>1</v>
      </c>
      <c r="K45" s="9">
        <f t="shared" si="5"/>
        <v>19</v>
      </c>
      <c r="L45" s="10">
        <f t="shared" si="5"/>
        <v>1</v>
      </c>
      <c r="M45" s="9">
        <f t="shared" si="5"/>
        <v>0</v>
      </c>
      <c r="N45" s="10">
        <f t="shared" si="5"/>
        <v>0</v>
      </c>
      <c r="O45" s="9">
        <f>SUM(O43:O44)</f>
        <v>31</v>
      </c>
      <c r="P45" s="10">
        <f>SUM(P43:P44)</f>
        <v>1</v>
      </c>
    </row>
    <row r="46" spans="1:16" ht="12.75">
      <c r="A46" s="49"/>
      <c r="B46" s="59"/>
      <c r="C46" s="18"/>
      <c r="D46" s="18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50"/>
    </row>
    <row r="47" spans="1:16" ht="12.75" customHeight="1">
      <c r="A47" s="70" t="s">
        <v>3</v>
      </c>
      <c r="B47" s="56" t="s">
        <v>18</v>
      </c>
      <c r="C47" s="13">
        <f>G47+E47+I47+K47+M47+O47</f>
        <v>151</v>
      </c>
      <c r="D47" s="14">
        <f>C47/(C47+C48)</f>
        <v>0.722488038277512</v>
      </c>
      <c r="E47" s="13">
        <v>25</v>
      </c>
      <c r="F47" s="28">
        <f>E47/(E47+E48)</f>
        <v>0.78125</v>
      </c>
      <c r="G47" s="1">
        <v>26</v>
      </c>
      <c r="H47" s="28">
        <f>G47/(G47+G48)</f>
        <v>0.7027027027027027</v>
      </c>
      <c r="I47" s="2">
        <v>45</v>
      </c>
      <c r="J47" s="28">
        <f>I47/(I47+I48)</f>
        <v>0.7758620689655172</v>
      </c>
      <c r="K47" s="2">
        <v>26</v>
      </c>
      <c r="L47" s="28">
        <f>K47/(K47+K48)</f>
        <v>0.6842105263157895</v>
      </c>
      <c r="M47" s="13">
        <v>0</v>
      </c>
      <c r="N47" s="17">
        <v>0</v>
      </c>
      <c r="O47" s="23">
        <v>29</v>
      </c>
      <c r="P47" s="28">
        <f>O47/(O47+O48)</f>
        <v>0.6590909090909091</v>
      </c>
    </row>
    <row r="48" spans="1:16" ht="12.75">
      <c r="A48" s="71"/>
      <c r="B48" s="57" t="s">
        <v>19</v>
      </c>
      <c r="C48" s="15">
        <f>G48+E48+I48+K48+M48+O48</f>
        <v>58</v>
      </c>
      <c r="D48" s="22">
        <f>C48/(C47+C48)</f>
        <v>0.27751196172248804</v>
      </c>
      <c r="E48" s="15">
        <v>7</v>
      </c>
      <c r="F48" s="22">
        <f>E48/(E47+E48)</f>
        <v>0.21875</v>
      </c>
      <c r="G48" s="29">
        <v>11</v>
      </c>
      <c r="H48" s="22">
        <f>G48/(G47+G48)</f>
        <v>0.2972972972972973</v>
      </c>
      <c r="I48" s="15">
        <v>13</v>
      </c>
      <c r="J48" s="22">
        <f>I48/(I47+I48)</f>
        <v>0.22413793103448276</v>
      </c>
      <c r="K48" s="15">
        <v>12</v>
      </c>
      <c r="L48" s="22">
        <f>K48/(K47+K48)</f>
        <v>0.3157894736842105</v>
      </c>
      <c r="M48" s="15">
        <v>0</v>
      </c>
      <c r="N48" s="16">
        <v>0</v>
      </c>
      <c r="O48" s="30">
        <v>15</v>
      </c>
      <c r="P48" s="22">
        <f>O48/(O47+O48)</f>
        <v>0.3409090909090909</v>
      </c>
    </row>
    <row r="49" spans="1:16" ht="12.75">
      <c r="A49" s="42"/>
      <c r="B49" s="58" t="s">
        <v>8</v>
      </c>
      <c r="C49" s="9">
        <f aca="true" t="shared" si="6" ref="C49:M49">SUM(C47:C48)</f>
        <v>209</v>
      </c>
      <c r="D49" s="10">
        <f t="shared" si="6"/>
        <v>1</v>
      </c>
      <c r="E49" s="9">
        <f t="shared" si="6"/>
        <v>32</v>
      </c>
      <c r="F49" s="10">
        <f t="shared" si="6"/>
        <v>1</v>
      </c>
      <c r="G49" s="7">
        <f t="shared" si="6"/>
        <v>37</v>
      </c>
      <c r="H49" s="8">
        <f t="shared" si="6"/>
        <v>1</v>
      </c>
      <c r="I49" s="9">
        <f t="shared" si="6"/>
        <v>58</v>
      </c>
      <c r="J49" s="8">
        <f t="shared" si="6"/>
        <v>1</v>
      </c>
      <c r="K49" s="9">
        <f t="shared" si="6"/>
        <v>38</v>
      </c>
      <c r="L49" s="10">
        <f t="shared" si="6"/>
        <v>1</v>
      </c>
      <c r="M49" s="9">
        <f t="shared" si="6"/>
        <v>0</v>
      </c>
      <c r="N49" s="10">
        <v>0</v>
      </c>
      <c r="O49" s="9">
        <f>SUM(O47:O48)</f>
        <v>44</v>
      </c>
      <c r="P49" s="10">
        <f>SUM(P47:P48)</f>
        <v>1</v>
      </c>
    </row>
    <row r="50" spans="1:16" ht="12.75">
      <c r="A50" s="49"/>
      <c r="B50" s="6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51"/>
    </row>
    <row r="51" spans="1:16" ht="12.75">
      <c r="A51" s="43" t="s">
        <v>0</v>
      </c>
      <c r="B51" s="56" t="s">
        <v>18</v>
      </c>
      <c r="C51" s="13">
        <f>G51+E51+I51+K51+M51+O51</f>
        <v>398</v>
      </c>
      <c r="D51" s="14">
        <f>C51/(C51+C52)</f>
        <v>0.7276051188299817</v>
      </c>
      <c r="E51" s="19">
        <v>48</v>
      </c>
      <c r="F51" s="28">
        <f>E51/(E51+E52)</f>
        <v>0.7868852459016393</v>
      </c>
      <c r="G51" s="1">
        <v>82</v>
      </c>
      <c r="H51" s="28">
        <f>G51/(G51+G52)</f>
        <v>0.7130434782608696</v>
      </c>
      <c r="I51" s="2">
        <v>124</v>
      </c>
      <c r="J51" s="28">
        <f>I51/(I51+I52)</f>
        <v>0.7337278106508875</v>
      </c>
      <c r="K51" s="2">
        <v>63</v>
      </c>
      <c r="L51" s="28">
        <f>K51/(K51+K52)</f>
        <v>0.7159090909090909</v>
      </c>
      <c r="M51" s="2">
        <v>0</v>
      </c>
      <c r="N51" s="28">
        <v>0</v>
      </c>
      <c r="O51" s="2">
        <v>81</v>
      </c>
      <c r="P51" s="28">
        <f>O51/(O51+O52)</f>
        <v>0.7105263157894737</v>
      </c>
    </row>
    <row r="52" spans="1:16" ht="12.75">
      <c r="A52" s="41"/>
      <c r="B52" s="57" t="s">
        <v>19</v>
      </c>
      <c r="C52" s="15">
        <f>G52+E52+I52+K52+M52+O52</f>
        <v>149</v>
      </c>
      <c r="D52" s="22">
        <f>C52/(C51+C52)</f>
        <v>0.27239488117001825</v>
      </c>
      <c r="E52" s="24">
        <v>13</v>
      </c>
      <c r="F52" s="22">
        <f>E52/(E51+E52)</f>
        <v>0.21311475409836064</v>
      </c>
      <c r="G52" s="29">
        <v>33</v>
      </c>
      <c r="H52" s="22">
        <f>G52/(G51+G52)</f>
        <v>0.28695652173913044</v>
      </c>
      <c r="I52" s="24">
        <v>45</v>
      </c>
      <c r="J52" s="22">
        <f>I52/(I51+I52)</f>
        <v>0.26627218934911245</v>
      </c>
      <c r="K52" s="24">
        <v>25</v>
      </c>
      <c r="L52" s="22">
        <f>K52/(K51+K52)</f>
        <v>0.2840909090909091</v>
      </c>
      <c r="M52" s="25">
        <v>0</v>
      </c>
      <c r="N52" s="22">
        <v>0</v>
      </c>
      <c r="O52" s="24">
        <v>33</v>
      </c>
      <c r="P52" s="22">
        <f>O52/(O51+O52)</f>
        <v>0.2894736842105263</v>
      </c>
    </row>
    <row r="53" spans="1:16" ht="12.75">
      <c r="A53" s="42"/>
      <c r="B53" s="61" t="s">
        <v>8</v>
      </c>
      <c r="C53" s="11">
        <f aca="true" t="shared" si="7" ref="C53:P53">SUM(C51:C52)</f>
        <v>547</v>
      </c>
      <c r="D53" s="47">
        <f t="shared" si="7"/>
        <v>1</v>
      </c>
      <c r="E53" s="11">
        <f t="shared" si="7"/>
        <v>61</v>
      </c>
      <c r="F53" s="38">
        <f t="shared" si="7"/>
        <v>1</v>
      </c>
      <c r="G53" s="7">
        <f t="shared" si="7"/>
        <v>115</v>
      </c>
      <c r="H53" s="38">
        <f t="shared" si="7"/>
        <v>1</v>
      </c>
      <c r="I53" s="11">
        <f t="shared" si="7"/>
        <v>169</v>
      </c>
      <c r="J53" s="38">
        <f t="shared" si="7"/>
        <v>1</v>
      </c>
      <c r="K53" s="11">
        <f t="shared" si="7"/>
        <v>88</v>
      </c>
      <c r="L53" s="38">
        <f t="shared" si="7"/>
        <v>1</v>
      </c>
      <c r="M53" s="27">
        <f t="shared" si="7"/>
        <v>0</v>
      </c>
      <c r="N53" s="38">
        <f t="shared" si="7"/>
        <v>0</v>
      </c>
      <c r="O53" s="11">
        <f t="shared" si="7"/>
        <v>114</v>
      </c>
      <c r="P53" s="12">
        <f t="shared" si="7"/>
        <v>1</v>
      </c>
    </row>
    <row r="54" spans="1:16" ht="12.75">
      <c r="A54" s="52"/>
      <c r="B54" s="6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</row>
    <row r="55" spans="1:16" ht="12.75">
      <c r="A55" s="44" t="s">
        <v>14</v>
      </c>
      <c r="B55" s="56" t="s">
        <v>18</v>
      </c>
      <c r="C55" s="32">
        <f>C39+C43+C47+C51</f>
        <v>841</v>
      </c>
      <c r="D55" s="33">
        <f>C55/C57</f>
        <v>0.7522361359570662</v>
      </c>
      <c r="E55" s="32">
        <f>E39+E43+E47+E51</f>
        <v>111</v>
      </c>
      <c r="F55" s="33">
        <f>E55/E57</f>
        <v>0.8043478260869565</v>
      </c>
      <c r="G55" s="32">
        <f>G39+G43+G47+G51</f>
        <v>163</v>
      </c>
      <c r="H55" s="33">
        <f>G55/G57</f>
        <v>0.7309417040358744</v>
      </c>
      <c r="I55" s="32">
        <f>I39+I43+I47+I51</f>
        <v>272</v>
      </c>
      <c r="J55" s="33">
        <f>I55/I57</f>
        <v>0.7661971830985915</v>
      </c>
      <c r="K55" s="32">
        <f>K39+K43+K47+K51</f>
        <v>141</v>
      </c>
      <c r="L55" s="33">
        <f>K55/K57</f>
        <v>0.7663043478260869</v>
      </c>
      <c r="M55" s="32">
        <f>M39+M43+M47+M51</f>
        <v>0</v>
      </c>
      <c r="N55" s="33">
        <v>0</v>
      </c>
      <c r="O55" s="32">
        <f>O39+O43+O47+O51</f>
        <v>154</v>
      </c>
      <c r="P55" s="33">
        <f>O55/O57</f>
        <v>0.7064220183486238</v>
      </c>
    </row>
    <row r="56" spans="1:16" ht="12.75">
      <c r="A56" s="45"/>
      <c r="B56" s="57" t="s">
        <v>19</v>
      </c>
      <c r="C56" s="34">
        <f>C40+C44+C48+C52</f>
        <v>277</v>
      </c>
      <c r="D56" s="35">
        <f>C56/C57</f>
        <v>0.24776386404293382</v>
      </c>
      <c r="E56" s="34">
        <f>E40+E44+E48+E52</f>
        <v>27</v>
      </c>
      <c r="F56" s="35">
        <f>E56/E57</f>
        <v>0.1956521739130435</v>
      </c>
      <c r="G56" s="34">
        <f>G40+G44+G48+G52</f>
        <v>60</v>
      </c>
      <c r="H56" s="35">
        <f>G56/G57</f>
        <v>0.26905829596412556</v>
      </c>
      <c r="I56" s="34">
        <f>I40+I44+I48+I52</f>
        <v>83</v>
      </c>
      <c r="J56" s="35">
        <f>I56/I57</f>
        <v>0.23380281690140844</v>
      </c>
      <c r="K56" s="34">
        <f>K40+K44+K48+K52</f>
        <v>43</v>
      </c>
      <c r="L56" s="35">
        <f>K56/K57</f>
        <v>0.23369565217391305</v>
      </c>
      <c r="M56" s="34">
        <f>M40+M44+M48+M52</f>
        <v>0</v>
      </c>
      <c r="N56" s="35">
        <v>0</v>
      </c>
      <c r="O56" s="34">
        <f>O40+O44+O48+O52</f>
        <v>64</v>
      </c>
      <c r="P56" s="35">
        <f>O56/O57</f>
        <v>0.29357798165137616</v>
      </c>
    </row>
    <row r="57" spans="1:18" ht="12.75">
      <c r="A57" s="46"/>
      <c r="B57" s="63" t="s">
        <v>13</v>
      </c>
      <c r="C57" s="36">
        <f>C55+C56</f>
        <v>1118</v>
      </c>
      <c r="D57" s="37">
        <f>D56+D55</f>
        <v>1</v>
      </c>
      <c r="E57" s="36">
        <f>E55+E56</f>
        <v>138</v>
      </c>
      <c r="F57" s="37">
        <f>F56+F55</f>
        <v>1</v>
      </c>
      <c r="G57" s="36">
        <f>G55+G56</f>
        <v>223</v>
      </c>
      <c r="H57" s="37">
        <f>H56+H55</f>
        <v>1</v>
      </c>
      <c r="I57" s="36">
        <f>I55+I56</f>
        <v>355</v>
      </c>
      <c r="J57" s="37">
        <f>J56+J55</f>
        <v>1</v>
      </c>
      <c r="K57" s="36">
        <f>K55+K56</f>
        <v>184</v>
      </c>
      <c r="L57" s="37">
        <f>L56+L55</f>
        <v>1</v>
      </c>
      <c r="M57" s="36">
        <f>M55+M56</f>
        <v>0</v>
      </c>
      <c r="N57" s="37">
        <f>N56+N55</f>
        <v>0</v>
      </c>
      <c r="O57" s="36">
        <f>O55+O56</f>
        <v>218</v>
      </c>
      <c r="P57" s="37">
        <f>P56+P55</f>
        <v>1</v>
      </c>
      <c r="Q57" s="67"/>
      <c r="R57" s="68"/>
    </row>
    <row r="58" spans="1:18" ht="12.75" customHeight="1">
      <c r="A58" s="72" t="s">
        <v>22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66"/>
      <c r="R58" s="66"/>
    </row>
    <row r="60" spans="1:18" ht="15.75">
      <c r="A60" s="77" t="s">
        <v>11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69"/>
      <c r="R60" s="69"/>
    </row>
    <row r="61" spans="1:18" ht="15.75">
      <c r="A61" s="77" t="s">
        <v>12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69"/>
      <c r="R61" s="69"/>
    </row>
    <row r="62" spans="1:18" ht="15.75">
      <c r="A62" s="77" t="s">
        <v>23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69"/>
      <c r="R62" s="69"/>
    </row>
    <row r="65" spans="1:18" ht="12.75" customHeight="1">
      <c r="A65" s="78" t="s">
        <v>24</v>
      </c>
      <c r="B65" s="79"/>
      <c r="C65" s="82" t="s">
        <v>25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64"/>
      <c r="R65" s="65"/>
    </row>
    <row r="66" spans="1:16" ht="51" customHeight="1">
      <c r="A66" s="80"/>
      <c r="B66" s="81"/>
      <c r="C66" s="75" t="s">
        <v>10</v>
      </c>
      <c r="D66" s="76"/>
      <c r="E66" s="85" t="s">
        <v>30</v>
      </c>
      <c r="F66" s="86"/>
      <c r="G66" s="85" t="s">
        <v>31</v>
      </c>
      <c r="H66" s="86"/>
      <c r="I66" s="85" t="s">
        <v>33</v>
      </c>
      <c r="J66" s="86"/>
      <c r="K66" s="75" t="s">
        <v>17</v>
      </c>
      <c r="L66" s="76"/>
      <c r="M66" s="75" t="s">
        <v>6</v>
      </c>
      <c r="N66" s="76"/>
      <c r="O66" s="73" t="s">
        <v>7</v>
      </c>
      <c r="P66" s="74"/>
    </row>
    <row r="67" spans="1:16" ht="12.75">
      <c r="A67" s="48"/>
      <c r="B67" s="55"/>
      <c r="C67" s="5" t="s">
        <v>1</v>
      </c>
      <c r="D67" s="6" t="s">
        <v>9</v>
      </c>
      <c r="E67" s="5" t="s">
        <v>1</v>
      </c>
      <c r="F67" s="4" t="s">
        <v>9</v>
      </c>
      <c r="G67" s="3" t="s">
        <v>1</v>
      </c>
      <c r="H67" s="4" t="s">
        <v>9</v>
      </c>
      <c r="I67" s="5" t="s">
        <v>1</v>
      </c>
      <c r="J67" s="4" t="s">
        <v>9</v>
      </c>
      <c r="K67" s="5" t="s">
        <v>1</v>
      </c>
      <c r="L67" s="4" t="s">
        <v>9</v>
      </c>
      <c r="M67" s="5" t="s">
        <v>1</v>
      </c>
      <c r="N67" s="4" t="s">
        <v>9</v>
      </c>
      <c r="O67" s="5" t="s">
        <v>1</v>
      </c>
      <c r="P67" s="4" t="s">
        <v>9</v>
      </c>
    </row>
    <row r="68" spans="1:16" ht="12.75">
      <c r="A68" s="40" t="s">
        <v>4</v>
      </c>
      <c r="B68" s="56" t="s">
        <v>18</v>
      </c>
      <c r="C68" s="13">
        <f>G68+E68+I68+K68+M68+O68</f>
        <v>103</v>
      </c>
      <c r="D68" s="14">
        <f>C68/(C68+C69)</f>
        <v>0.7923076923076923</v>
      </c>
      <c r="E68" s="13">
        <v>16</v>
      </c>
      <c r="F68" s="28">
        <f>E68/(E68+E69)</f>
        <v>0.8</v>
      </c>
      <c r="G68" s="1">
        <v>13</v>
      </c>
      <c r="H68" s="28">
        <f>G68/(G68+G69)</f>
        <v>0.65</v>
      </c>
      <c r="I68" s="2">
        <v>31</v>
      </c>
      <c r="J68" s="28">
        <f>I68/(I68+I69)</f>
        <v>0.7948717948717948</v>
      </c>
      <c r="K68" s="2">
        <v>19</v>
      </c>
      <c r="L68" s="28">
        <f>K68/(K68+K69)</f>
        <v>0.9047619047619048</v>
      </c>
      <c r="M68" s="13">
        <v>0</v>
      </c>
      <c r="N68" s="17">
        <v>0</v>
      </c>
      <c r="O68" s="23">
        <v>24</v>
      </c>
      <c r="P68" s="28">
        <f>O68/(O68+O69)</f>
        <v>0.8</v>
      </c>
    </row>
    <row r="69" spans="1:16" ht="12.75">
      <c r="A69" s="41"/>
      <c r="B69" s="57" t="s">
        <v>19</v>
      </c>
      <c r="C69" s="15">
        <f>G69+E69+I69+K69+M69+O69</f>
        <v>27</v>
      </c>
      <c r="D69" s="22">
        <f>C69/(C68+C69)</f>
        <v>0.2076923076923077</v>
      </c>
      <c r="E69" s="15">
        <v>4</v>
      </c>
      <c r="F69" s="22">
        <f>E69/(E68+E69)</f>
        <v>0.2</v>
      </c>
      <c r="G69" s="29">
        <v>7</v>
      </c>
      <c r="H69" s="22">
        <f>G69/(G68+G69)</f>
        <v>0.35</v>
      </c>
      <c r="I69" s="15">
        <v>8</v>
      </c>
      <c r="J69" s="22">
        <f>I69/(I68+I69)</f>
        <v>0.20512820512820512</v>
      </c>
      <c r="K69" s="15">
        <v>2</v>
      </c>
      <c r="L69" s="22">
        <f>K69/(K68+K69)</f>
        <v>0.09523809523809523</v>
      </c>
      <c r="M69" s="15">
        <v>0</v>
      </c>
      <c r="N69" s="16">
        <v>0</v>
      </c>
      <c r="O69" s="30">
        <v>6</v>
      </c>
      <c r="P69" s="22">
        <f>O69/(O68+O69)</f>
        <v>0.2</v>
      </c>
    </row>
    <row r="70" spans="1:16" ht="12.75">
      <c r="A70" s="42"/>
      <c r="B70" s="58" t="s">
        <v>8</v>
      </c>
      <c r="C70" s="9">
        <f aca="true" t="shared" si="8" ref="C70:M70">SUM(C68:C69)</f>
        <v>130</v>
      </c>
      <c r="D70" s="10">
        <f t="shared" si="8"/>
        <v>1</v>
      </c>
      <c r="E70" s="9">
        <f t="shared" si="8"/>
        <v>20</v>
      </c>
      <c r="F70" s="10">
        <f t="shared" si="8"/>
        <v>1</v>
      </c>
      <c r="G70" s="7">
        <f t="shared" si="8"/>
        <v>20</v>
      </c>
      <c r="H70" s="8">
        <f t="shared" si="8"/>
        <v>1</v>
      </c>
      <c r="I70" s="9">
        <f t="shared" si="8"/>
        <v>39</v>
      </c>
      <c r="J70" s="8">
        <f t="shared" si="8"/>
        <v>1</v>
      </c>
      <c r="K70" s="9">
        <f t="shared" si="8"/>
        <v>21</v>
      </c>
      <c r="L70" s="10">
        <f t="shared" si="8"/>
        <v>1</v>
      </c>
      <c r="M70" s="9">
        <f t="shared" si="8"/>
        <v>0</v>
      </c>
      <c r="N70" s="10">
        <v>0</v>
      </c>
      <c r="O70" s="9">
        <f>SUM(O68:O69)</f>
        <v>30</v>
      </c>
      <c r="P70" s="10">
        <f>SUM(P68:P69)</f>
        <v>1</v>
      </c>
    </row>
    <row r="71" spans="1:16" ht="12.75">
      <c r="A71" s="49"/>
      <c r="B71" s="59"/>
      <c r="C71" s="18"/>
      <c r="D71" s="18"/>
      <c r="E71" s="20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50"/>
    </row>
    <row r="72" spans="1:16" ht="12.75">
      <c r="A72" s="70" t="s">
        <v>2</v>
      </c>
      <c r="B72" s="56" t="s">
        <v>18</v>
      </c>
      <c r="C72" s="13">
        <f>G72+E72+I72+K72+M72+O72</f>
        <v>106</v>
      </c>
      <c r="D72" s="14">
        <f>C72/(C72+C73)</f>
        <v>0.8153846153846154</v>
      </c>
      <c r="E72" s="13">
        <v>10</v>
      </c>
      <c r="F72" s="28">
        <f>E72/(E72+E73)</f>
        <v>0.625</v>
      </c>
      <c r="G72" s="1">
        <v>21</v>
      </c>
      <c r="H72" s="28">
        <f>G72/(G72+G73)</f>
        <v>0.8076923076923077</v>
      </c>
      <c r="I72" s="2">
        <v>34</v>
      </c>
      <c r="J72" s="28">
        <f>I72/(I72+I73)</f>
        <v>0.85</v>
      </c>
      <c r="K72" s="2">
        <v>19</v>
      </c>
      <c r="L72" s="28">
        <f>K72/(K72+K73)</f>
        <v>0.9047619047619048</v>
      </c>
      <c r="M72" s="13">
        <v>1</v>
      </c>
      <c r="N72" s="28">
        <f>M72/(M72+M73)</f>
        <v>1</v>
      </c>
      <c r="O72" s="23">
        <v>21</v>
      </c>
      <c r="P72" s="28">
        <f>O72/(O72+O73)</f>
        <v>0.8076923076923077</v>
      </c>
    </row>
    <row r="73" spans="1:16" ht="12.75">
      <c r="A73" s="71"/>
      <c r="B73" s="57" t="s">
        <v>19</v>
      </c>
      <c r="C73" s="15">
        <f>G73+E73+I73+K73+M73+O73</f>
        <v>24</v>
      </c>
      <c r="D73" s="22">
        <f>C73/(C72+C73)</f>
        <v>0.18461538461538463</v>
      </c>
      <c r="E73" s="15">
        <v>6</v>
      </c>
      <c r="F73" s="22">
        <f>E73/(E72+E73)</f>
        <v>0.375</v>
      </c>
      <c r="G73" s="29">
        <v>5</v>
      </c>
      <c r="H73" s="22">
        <f>G73/(G72+G73)</f>
        <v>0.19230769230769232</v>
      </c>
      <c r="I73" s="15">
        <v>6</v>
      </c>
      <c r="J73" s="22">
        <f>I73/(I72+I73)</f>
        <v>0.15</v>
      </c>
      <c r="K73" s="31">
        <v>2</v>
      </c>
      <c r="L73" s="22">
        <f>K73/(K72+K73)</f>
        <v>0.09523809523809523</v>
      </c>
      <c r="M73" s="15">
        <v>0</v>
      </c>
      <c r="N73" s="16">
        <v>0</v>
      </c>
      <c r="O73" s="30">
        <v>5</v>
      </c>
      <c r="P73" s="22">
        <f>O73/(O72+O73)</f>
        <v>0.19230769230769232</v>
      </c>
    </row>
    <row r="74" spans="1:16" ht="12.75">
      <c r="A74" s="42"/>
      <c r="B74" s="58" t="s">
        <v>8</v>
      </c>
      <c r="C74" s="9">
        <f aca="true" t="shared" si="9" ref="C74:N74">SUM(C72:C73)</f>
        <v>130</v>
      </c>
      <c r="D74" s="10">
        <f t="shared" si="9"/>
        <v>1</v>
      </c>
      <c r="E74" s="9">
        <f t="shared" si="9"/>
        <v>16</v>
      </c>
      <c r="F74" s="10">
        <f t="shared" si="9"/>
        <v>1</v>
      </c>
      <c r="G74" s="7">
        <f t="shared" si="9"/>
        <v>26</v>
      </c>
      <c r="H74" s="8">
        <f t="shared" si="9"/>
        <v>1</v>
      </c>
      <c r="I74" s="9">
        <f t="shared" si="9"/>
        <v>40</v>
      </c>
      <c r="J74" s="8">
        <f t="shared" si="9"/>
        <v>1</v>
      </c>
      <c r="K74" s="9">
        <f t="shared" si="9"/>
        <v>21</v>
      </c>
      <c r="L74" s="10">
        <f t="shared" si="9"/>
        <v>1</v>
      </c>
      <c r="M74" s="9">
        <f t="shared" si="9"/>
        <v>1</v>
      </c>
      <c r="N74" s="10">
        <f t="shared" si="9"/>
        <v>1</v>
      </c>
      <c r="O74" s="9">
        <f>SUM(O72:O73)</f>
        <v>26</v>
      </c>
      <c r="P74" s="10">
        <f>SUM(P72:P73)</f>
        <v>1</v>
      </c>
    </row>
    <row r="75" spans="1:16" ht="12.75">
      <c r="A75" s="49"/>
      <c r="B75" s="59"/>
      <c r="C75" s="18"/>
      <c r="D75" s="18"/>
      <c r="E75" s="20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50"/>
    </row>
    <row r="76" spans="1:16" ht="12.75">
      <c r="A76" s="70" t="s">
        <v>3</v>
      </c>
      <c r="B76" s="56" t="s">
        <v>18</v>
      </c>
      <c r="C76" s="13">
        <f>G76+E76+I76+K76+M76+O76</f>
        <v>82</v>
      </c>
      <c r="D76" s="14">
        <f>C76/(C76+C77)</f>
        <v>0.7454545454545455</v>
      </c>
      <c r="E76" s="13">
        <v>23</v>
      </c>
      <c r="F76" s="28">
        <f>E76/(E76+E77)</f>
        <v>0.7419354838709677</v>
      </c>
      <c r="G76" s="1">
        <v>12</v>
      </c>
      <c r="H76" s="28">
        <f>G76/(G76+G77)</f>
        <v>0.6</v>
      </c>
      <c r="I76" s="2">
        <v>21</v>
      </c>
      <c r="J76" s="28">
        <f>I76/(I76+I77)</f>
        <v>0.75</v>
      </c>
      <c r="K76" s="2">
        <v>11</v>
      </c>
      <c r="L76" s="28">
        <f>K76/(K76+K77)</f>
        <v>0.9166666666666666</v>
      </c>
      <c r="M76" s="13">
        <v>0</v>
      </c>
      <c r="N76" s="17">
        <v>0</v>
      </c>
      <c r="O76" s="23">
        <v>15</v>
      </c>
      <c r="P76" s="28">
        <f>O76/(O76+O77)</f>
        <v>0.7894736842105263</v>
      </c>
    </row>
    <row r="77" spans="1:16" ht="12.75">
      <c r="A77" s="71"/>
      <c r="B77" s="57" t="s">
        <v>19</v>
      </c>
      <c r="C77" s="15">
        <f>G77+E77+I77+K77+M77+O77</f>
        <v>28</v>
      </c>
      <c r="D77" s="22">
        <f>C77/(C76+C77)</f>
        <v>0.2545454545454545</v>
      </c>
      <c r="E77" s="15">
        <v>8</v>
      </c>
      <c r="F77" s="22">
        <f>E77/(E76+E77)</f>
        <v>0.25806451612903225</v>
      </c>
      <c r="G77" s="29">
        <v>8</v>
      </c>
      <c r="H77" s="22">
        <f>G77/(G76+G77)</f>
        <v>0.4</v>
      </c>
      <c r="I77" s="15">
        <v>7</v>
      </c>
      <c r="J77" s="22">
        <f>I77/(I76+I77)</f>
        <v>0.25</v>
      </c>
      <c r="K77" s="15">
        <v>1</v>
      </c>
      <c r="L77" s="22">
        <f>K77/(K76+K77)</f>
        <v>0.08333333333333333</v>
      </c>
      <c r="M77" s="15">
        <v>0</v>
      </c>
      <c r="N77" s="16">
        <v>0</v>
      </c>
      <c r="O77" s="30">
        <v>4</v>
      </c>
      <c r="P77" s="22">
        <f>O77/(O76+O77)</f>
        <v>0.21052631578947367</v>
      </c>
    </row>
    <row r="78" spans="1:16" ht="12.75">
      <c r="A78" s="42"/>
      <c r="B78" s="58" t="s">
        <v>8</v>
      </c>
      <c r="C78" s="9">
        <f aca="true" t="shared" si="10" ref="C78:M78">SUM(C76:C77)</f>
        <v>110</v>
      </c>
      <c r="D78" s="10">
        <f t="shared" si="10"/>
        <v>1</v>
      </c>
      <c r="E78" s="9">
        <f t="shared" si="10"/>
        <v>31</v>
      </c>
      <c r="F78" s="10">
        <f t="shared" si="10"/>
        <v>1</v>
      </c>
      <c r="G78" s="7">
        <f t="shared" si="10"/>
        <v>20</v>
      </c>
      <c r="H78" s="8">
        <f t="shared" si="10"/>
        <v>1</v>
      </c>
      <c r="I78" s="9">
        <f t="shared" si="10"/>
        <v>28</v>
      </c>
      <c r="J78" s="8">
        <f t="shared" si="10"/>
        <v>1</v>
      </c>
      <c r="K78" s="9">
        <f t="shared" si="10"/>
        <v>12</v>
      </c>
      <c r="L78" s="10">
        <f t="shared" si="10"/>
        <v>1</v>
      </c>
      <c r="M78" s="9">
        <f t="shared" si="10"/>
        <v>0</v>
      </c>
      <c r="N78" s="10">
        <v>0</v>
      </c>
      <c r="O78" s="9">
        <f>SUM(O76:O77)</f>
        <v>19</v>
      </c>
      <c r="P78" s="10">
        <f>SUM(P76:P77)</f>
        <v>1</v>
      </c>
    </row>
    <row r="79" spans="1:16" ht="12.75">
      <c r="A79" s="49"/>
      <c r="B79" s="6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51"/>
    </row>
    <row r="80" spans="1:16" ht="12.75">
      <c r="A80" s="43" t="s">
        <v>0</v>
      </c>
      <c r="B80" s="56" t="s">
        <v>18</v>
      </c>
      <c r="C80" s="13">
        <f>G80+E80+I80+K80+M80+O80</f>
        <v>477</v>
      </c>
      <c r="D80" s="14">
        <f>C80/(C80+C81)</f>
        <v>0.7705977382875606</v>
      </c>
      <c r="E80" s="19">
        <v>56</v>
      </c>
      <c r="F80" s="28">
        <f>E80/(E80+E81)</f>
        <v>0.8</v>
      </c>
      <c r="G80" s="1">
        <v>113</v>
      </c>
      <c r="H80" s="28">
        <f>G80/(G80+G81)</f>
        <v>0.7847222222222222</v>
      </c>
      <c r="I80" s="2">
        <v>144</v>
      </c>
      <c r="J80" s="28">
        <f>I80/(I80+I81)</f>
        <v>0.7955801104972375</v>
      </c>
      <c r="K80" s="2">
        <v>74</v>
      </c>
      <c r="L80" s="28">
        <f>K80/(K80+K81)</f>
        <v>0.7115384615384616</v>
      </c>
      <c r="M80" s="2">
        <v>0</v>
      </c>
      <c r="N80" s="28">
        <v>0</v>
      </c>
      <c r="O80" s="2">
        <v>90</v>
      </c>
      <c r="P80" s="28">
        <f>O80/(O80+O81)</f>
        <v>0.7563025210084033</v>
      </c>
    </row>
    <row r="81" spans="1:16" ht="12.75">
      <c r="A81" s="41"/>
      <c r="B81" s="57" t="s">
        <v>19</v>
      </c>
      <c r="C81" s="15">
        <f>G81+E81+I81+K81+M81+O81</f>
        <v>142</v>
      </c>
      <c r="D81" s="22">
        <f>C81/(C80+C81)</f>
        <v>0.2294022617124394</v>
      </c>
      <c r="E81" s="24">
        <v>14</v>
      </c>
      <c r="F81" s="22">
        <f>E81/(E80+E81)</f>
        <v>0.2</v>
      </c>
      <c r="G81" s="29">
        <v>31</v>
      </c>
      <c r="H81" s="22">
        <f>G81/(G80+G81)</f>
        <v>0.2152777777777778</v>
      </c>
      <c r="I81" s="24">
        <v>37</v>
      </c>
      <c r="J81" s="22">
        <f>I81/(I80+I81)</f>
        <v>0.20441988950276244</v>
      </c>
      <c r="K81" s="24">
        <v>30</v>
      </c>
      <c r="L81" s="22">
        <f>K81/(K80+K81)</f>
        <v>0.28846153846153844</v>
      </c>
      <c r="M81" s="25">
        <v>1</v>
      </c>
      <c r="N81" s="22">
        <f>M81/(M80+M81)</f>
        <v>1</v>
      </c>
      <c r="O81" s="24">
        <v>29</v>
      </c>
      <c r="P81" s="22">
        <f>O81/(O80+O81)</f>
        <v>0.24369747899159663</v>
      </c>
    </row>
    <row r="82" spans="1:16" ht="12.75">
      <c r="A82" s="42"/>
      <c r="B82" s="61" t="s">
        <v>8</v>
      </c>
      <c r="C82" s="11">
        <f aca="true" t="shared" si="11" ref="C82:P82">SUM(C80:C81)</f>
        <v>619</v>
      </c>
      <c r="D82" s="47">
        <f t="shared" si="11"/>
        <v>1</v>
      </c>
      <c r="E82" s="11">
        <f t="shared" si="11"/>
        <v>70</v>
      </c>
      <c r="F82" s="38">
        <f t="shared" si="11"/>
        <v>1</v>
      </c>
      <c r="G82" s="7">
        <f t="shared" si="11"/>
        <v>144</v>
      </c>
      <c r="H82" s="38">
        <f t="shared" si="11"/>
        <v>1</v>
      </c>
      <c r="I82" s="11">
        <f t="shared" si="11"/>
        <v>181</v>
      </c>
      <c r="J82" s="38">
        <f t="shared" si="11"/>
        <v>1</v>
      </c>
      <c r="K82" s="11">
        <f t="shared" si="11"/>
        <v>104</v>
      </c>
      <c r="L82" s="38">
        <f t="shared" si="11"/>
        <v>1</v>
      </c>
      <c r="M82" s="27">
        <f t="shared" si="11"/>
        <v>1</v>
      </c>
      <c r="N82" s="38">
        <f t="shared" si="11"/>
        <v>1</v>
      </c>
      <c r="O82" s="11">
        <f t="shared" si="11"/>
        <v>119</v>
      </c>
      <c r="P82" s="12">
        <f t="shared" si="11"/>
        <v>1</v>
      </c>
    </row>
    <row r="83" spans="1:16" ht="12.75">
      <c r="A83" s="52"/>
      <c r="B83" s="6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53"/>
    </row>
    <row r="84" spans="1:16" ht="12.75">
      <c r="A84" s="44" t="s">
        <v>14</v>
      </c>
      <c r="B84" s="56" t="s">
        <v>18</v>
      </c>
      <c r="C84" s="32">
        <f>C68+C72+C76+C80</f>
        <v>768</v>
      </c>
      <c r="D84" s="33">
        <f>C84/C86</f>
        <v>0.7765419615773509</v>
      </c>
      <c r="E84" s="32">
        <f>E68+E72+E76+E80</f>
        <v>105</v>
      </c>
      <c r="F84" s="33">
        <f>E84/E86</f>
        <v>0.7664233576642335</v>
      </c>
      <c r="G84" s="32">
        <f>G68+G72+G76+G80</f>
        <v>159</v>
      </c>
      <c r="H84" s="33">
        <f>G84/G86</f>
        <v>0.7571428571428571</v>
      </c>
      <c r="I84" s="32">
        <f>I68+I72+I76+I80</f>
        <v>230</v>
      </c>
      <c r="J84" s="33">
        <f>I84/I86</f>
        <v>0.7986111111111112</v>
      </c>
      <c r="K84" s="32">
        <f>K68+K72+K76+K80</f>
        <v>123</v>
      </c>
      <c r="L84" s="33">
        <f>K84/K86</f>
        <v>0.7784810126582279</v>
      </c>
      <c r="M84" s="32">
        <f>M68+M72+M76+M80</f>
        <v>1</v>
      </c>
      <c r="N84" s="33">
        <f>M84/M86</f>
        <v>0.5</v>
      </c>
      <c r="O84" s="32">
        <f>O68+O72+O76+O80</f>
        <v>150</v>
      </c>
      <c r="P84" s="33">
        <f>O84/O86</f>
        <v>0.7731958762886598</v>
      </c>
    </row>
    <row r="85" spans="1:16" ht="12.75">
      <c r="A85" s="45"/>
      <c r="B85" s="57" t="s">
        <v>19</v>
      </c>
      <c r="C85" s="34">
        <f>C69+C73+C77+C81</f>
        <v>221</v>
      </c>
      <c r="D85" s="35">
        <f>C85/C86</f>
        <v>0.22345803842264914</v>
      </c>
      <c r="E85" s="34">
        <f>E69+E73+E77+E81</f>
        <v>32</v>
      </c>
      <c r="F85" s="35">
        <f>E85/E86</f>
        <v>0.23357664233576642</v>
      </c>
      <c r="G85" s="34">
        <f>G69+G73+G77+G81</f>
        <v>51</v>
      </c>
      <c r="H85" s="35">
        <f>G85/G86</f>
        <v>0.24285714285714285</v>
      </c>
      <c r="I85" s="34">
        <f>I69+I73+I77+I81</f>
        <v>58</v>
      </c>
      <c r="J85" s="35">
        <f>I85/I86</f>
        <v>0.2013888888888889</v>
      </c>
      <c r="K85" s="34">
        <f>K69+K73+K77+K81</f>
        <v>35</v>
      </c>
      <c r="L85" s="35">
        <f>K85/K86</f>
        <v>0.22151898734177214</v>
      </c>
      <c r="M85" s="34">
        <f>M69+M73+M77+M81</f>
        <v>1</v>
      </c>
      <c r="N85" s="35">
        <f>M85/M86</f>
        <v>0.5</v>
      </c>
      <c r="O85" s="34">
        <f>O69+O73+O77+O81</f>
        <v>44</v>
      </c>
      <c r="P85" s="35">
        <f>O85/O86</f>
        <v>0.2268041237113402</v>
      </c>
    </row>
    <row r="86" spans="1:18" ht="12.75">
      <c r="A86" s="46"/>
      <c r="B86" s="63" t="s">
        <v>13</v>
      </c>
      <c r="C86" s="36">
        <f>C84+C85</f>
        <v>989</v>
      </c>
      <c r="D86" s="37">
        <f>D85+D84</f>
        <v>1</v>
      </c>
      <c r="E86" s="36">
        <f>E84+E85</f>
        <v>137</v>
      </c>
      <c r="F86" s="37">
        <f>F85+F84</f>
        <v>1</v>
      </c>
      <c r="G86" s="36">
        <f>G84+G85</f>
        <v>210</v>
      </c>
      <c r="H86" s="37">
        <f>H85+H84</f>
        <v>1</v>
      </c>
      <c r="I86" s="36">
        <f>I84+I85</f>
        <v>288</v>
      </c>
      <c r="J86" s="37">
        <f>J85+J84</f>
        <v>1</v>
      </c>
      <c r="K86" s="36">
        <f>K84+K85</f>
        <v>158</v>
      </c>
      <c r="L86" s="37">
        <f>L85+L84</f>
        <v>1</v>
      </c>
      <c r="M86" s="36">
        <f>M84+M85</f>
        <v>2</v>
      </c>
      <c r="N86" s="37">
        <f>N85+N84</f>
        <v>1</v>
      </c>
      <c r="O86" s="36">
        <f>O84+O85</f>
        <v>194</v>
      </c>
      <c r="P86" s="37">
        <f>P85+P84</f>
        <v>1</v>
      </c>
      <c r="Q86" s="67"/>
      <c r="R86" s="68"/>
    </row>
    <row r="87" spans="1:18" ht="12.75" customHeight="1">
      <c r="A87" s="72" t="s">
        <v>22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66"/>
      <c r="R87" s="66"/>
    </row>
    <row r="89" spans="1:18" ht="15.75">
      <c r="A89" s="77" t="s">
        <v>11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69"/>
      <c r="R89" s="69"/>
    </row>
    <row r="90" spans="1:18" ht="15.75">
      <c r="A90" s="77" t="s">
        <v>12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69"/>
      <c r="R90" s="69"/>
    </row>
    <row r="91" spans="1:18" ht="15.75">
      <c r="A91" s="77" t="s">
        <v>23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69"/>
      <c r="R91" s="69"/>
    </row>
    <row r="94" spans="1:18" ht="12.75" customHeight="1">
      <c r="A94" s="78" t="s">
        <v>20</v>
      </c>
      <c r="B94" s="79"/>
      <c r="C94" s="82" t="s">
        <v>21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4"/>
      <c r="Q94" s="64"/>
      <c r="R94" s="65"/>
    </row>
    <row r="95" spans="1:16" ht="51" customHeight="1">
      <c r="A95" s="80"/>
      <c r="B95" s="81"/>
      <c r="C95" s="75" t="s">
        <v>10</v>
      </c>
      <c r="D95" s="76"/>
      <c r="E95" s="85" t="s">
        <v>30</v>
      </c>
      <c r="F95" s="86"/>
      <c r="G95" s="85" t="s">
        <v>31</v>
      </c>
      <c r="H95" s="86"/>
      <c r="I95" s="85" t="s">
        <v>33</v>
      </c>
      <c r="J95" s="86"/>
      <c r="K95" s="75" t="s">
        <v>17</v>
      </c>
      <c r="L95" s="76"/>
      <c r="M95" s="75" t="s">
        <v>6</v>
      </c>
      <c r="N95" s="76"/>
      <c r="O95" s="73" t="s">
        <v>7</v>
      </c>
      <c r="P95" s="74"/>
    </row>
    <row r="96" spans="1:16" ht="12.75">
      <c r="A96" s="48"/>
      <c r="B96" s="55"/>
      <c r="C96" s="5" t="s">
        <v>1</v>
      </c>
      <c r="D96" s="6" t="s">
        <v>9</v>
      </c>
      <c r="E96" s="5" t="s">
        <v>1</v>
      </c>
      <c r="F96" s="4" t="s">
        <v>9</v>
      </c>
      <c r="G96" s="3" t="s">
        <v>1</v>
      </c>
      <c r="H96" s="4" t="s">
        <v>9</v>
      </c>
      <c r="I96" s="5" t="s">
        <v>1</v>
      </c>
      <c r="J96" s="4" t="s">
        <v>9</v>
      </c>
      <c r="K96" s="5" t="s">
        <v>1</v>
      </c>
      <c r="L96" s="4" t="s">
        <v>9</v>
      </c>
      <c r="M96" s="5" t="s">
        <v>1</v>
      </c>
      <c r="N96" s="4" t="s">
        <v>9</v>
      </c>
      <c r="O96" s="5" t="s">
        <v>1</v>
      </c>
      <c r="P96" s="4" t="s">
        <v>9</v>
      </c>
    </row>
    <row r="97" spans="1:16" ht="12.75">
      <c r="A97" s="40" t="s">
        <v>4</v>
      </c>
      <c r="B97" s="56" t="s">
        <v>18</v>
      </c>
      <c r="C97" s="13">
        <f>G97+E97+I97+K97+M97+O97</f>
        <v>58</v>
      </c>
      <c r="D97" s="14">
        <f>C97/(C97+C98)</f>
        <v>0.9206349206349206</v>
      </c>
      <c r="E97" s="13">
        <v>7</v>
      </c>
      <c r="F97" s="28">
        <f>E97/(E97+E98)</f>
        <v>1</v>
      </c>
      <c r="G97" s="1">
        <v>7</v>
      </c>
      <c r="H97" s="28">
        <f>G97/(G97+G98)</f>
        <v>0.7777777777777778</v>
      </c>
      <c r="I97" s="2">
        <v>18</v>
      </c>
      <c r="J97" s="28">
        <f>I97/(I97+I98)</f>
        <v>0.9473684210526315</v>
      </c>
      <c r="K97" s="2">
        <v>12</v>
      </c>
      <c r="L97" s="28">
        <f>K97/(K97+K98)</f>
        <v>0.9230769230769231</v>
      </c>
      <c r="M97" s="13">
        <v>0</v>
      </c>
      <c r="N97" s="17">
        <v>0</v>
      </c>
      <c r="O97" s="23">
        <v>14</v>
      </c>
      <c r="P97" s="28">
        <f>O97/(O97+O98)</f>
        <v>0.9333333333333333</v>
      </c>
    </row>
    <row r="98" spans="1:16" ht="12.75">
      <c r="A98" s="41"/>
      <c r="B98" s="57" t="s">
        <v>19</v>
      </c>
      <c r="C98" s="15">
        <f>G98+E98+I98+K98+M98+O98</f>
        <v>5</v>
      </c>
      <c r="D98" s="22">
        <f>C98/(C97+C98)</f>
        <v>0.07936507936507936</v>
      </c>
      <c r="E98" s="15">
        <v>0</v>
      </c>
      <c r="F98" s="22">
        <f>E98/(E97+E98)</f>
        <v>0</v>
      </c>
      <c r="G98" s="29">
        <v>2</v>
      </c>
      <c r="H98" s="22">
        <f>G98/(G97+G98)</f>
        <v>0.2222222222222222</v>
      </c>
      <c r="I98" s="15">
        <v>1</v>
      </c>
      <c r="J98" s="22">
        <f>I98/(I97+I98)</f>
        <v>0.05263157894736842</v>
      </c>
      <c r="K98" s="15">
        <v>1</v>
      </c>
      <c r="L98" s="22">
        <f>K98/(K97+K98)</f>
        <v>0.07692307692307693</v>
      </c>
      <c r="M98" s="15">
        <v>0</v>
      </c>
      <c r="N98" s="16">
        <v>0</v>
      </c>
      <c r="O98" s="30">
        <v>1</v>
      </c>
      <c r="P98" s="22">
        <f>O98/(O97+O98)</f>
        <v>0.06666666666666667</v>
      </c>
    </row>
    <row r="99" spans="1:16" ht="12.75">
      <c r="A99" s="42"/>
      <c r="B99" s="58" t="s">
        <v>8</v>
      </c>
      <c r="C99" s="9">
        <f aca="true" t="shared" si="12" ref="C99:M99">SUM(C97:C98)</f>
        <v>63</v>
      </c>
      <c r="D99" s="10">
        <f t="shared" si="12"/>
        <v>1</v>
      </c>
      <c r="E99" s="9">
        <f t="shared" si="12"/>
        <v>7</v>
      </c>
      <c r="F99" s="10">
        <f t="shared" si="12"/>
        <v>1</v>
      </c>
      <c r="G99" s="7">
        <f t="shared" si="12"/>
        <v>9</v>
      </c>
      <c r="H99" s="8">
        <f t="shared" si="12"/>
        <v>1</v>
      </c>
      <c r="I99" s="9">
        <f t="shared" si="12"/>
        <v>19</v>
      </c>
      <c r="J99" s="8">
        <f t="shared" si="12"/>
        <v>1</v>
      </c>
      <c r="K99" s="9">
        <f t="shared" si="12"/>
        <v>13</v>
      </c>
      <c r="L99" s="10">
        <f t="shared" si="12"/>
        <v>1</v>
      </c>
      <c r="M99" s="9">
        <f t="shared" si="12"/>
        <v>0</v>
      </c>
      <c r="N99" s="10">
        <v>0</v>
      </c>
      <c r="O99" s="9">
        <f>SUM(O97:O98)</f>
        <v>15</v>
      </c>
      <c r="P99" s="10">
        <f>SUM(P97:P98)</f>
        <v>1</v>
      </c>
    </row>
    <row r="100" spans="1:16" ht="12.75">
      <c r="A100" s="49"/>
      <c r="B100" s="59"/>
      <c r="C100" s="18"/>
      <c r="D100" s="18"/>
      <c r="E100" s="20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50"/>
    </row>
    <row r="101" spans="1:16" ht="12.75">
      <c r="A101" s="70" t="s">
        <v>2</v>
      </c>
      <c r="B101" s="56" t="s">
        <v>18</v>
      </c>
      <c r="C101" s="13">
        <f>G101+E101+I101+K101+M101+O101</f>
        <v>97</v>
      </c>
      <c r="D101" s="14">
        <f>C101/(C101+C102)</f>
        <v>0.7886178861788617</v>
      </c>
      <c r="E101" s="13">
        <v>8</v>
      </c>
      <c r="F101" s="28">
        <f>E101/(E101+E102)</f>
        <v>0.5333333333333333</v>
      </c>
      <c r="G101" s="1">
        <v>26</v>
      </c>
      <c r="H101" s="28">
        <f>G101/(G101+G102)</f>
        <v>0.7222222222222222</v>
      </c>
      <c r="I101" s="2">
        <v>34</v>
      </c>
      <c r="J101" s="28">
        <f>I101/(I101+I102)</f>
        <v>0.8947368421052632</v>
      </c>
      <c r="K101" s="2">
        <v>10</v>
      </c>
      <c r="L101" s="28">
        <f>K101/(K101+K102)</f>
        <v>0.9090909090909091</v>
      </c>
      <c r="M101" s="13">
        <v>0</v>
      </c>
      <c r="N101" s="17">
        <v>0</v>
      </c>
      <c r="O101" s="23">
        <v>19</v>
      </c>
      <c r="P101" s="28">
        <f>O101/(O101+O102)</f>
        <v>0.8260869565217391</v>
      </c>
    </row>
    <row r="102" spans="1:16" ht="12.75">
      <c r="A102" s="71"/>
      <c r="B102" s="57" t="s">
        <v>19</v>
      </c>
      <c r="C102" s="15">
        <f>G102+E102+I102+K102+M102+O102</f>
        <v>26</v>
      </c>
      <c r="D102" s="22">
        <f>C102/(C101+C102)</f>
        <v>0.21138211382113822</v>
      </c>
      <c r="E102" s="15">
        <v>7</v>
      </c>
      <c r="F102" s="22">
        <f>E102/(E101+E102)</f>
        <v>0.4666666666666667</v>
      </c>
      <c r="G102" s="29">
        <v>10</v>
      </c>
      <c r="H102" s="22">
        <f>G102/(G101+G102)</f>
        <v>0.2777777777777778</v>
      </c>
      <c r="I102" s="15">
        <v>4</v>
      </c>
      <c r="J102" s="22">
        <f>I102/(I101+I102)</f>
        <v>0.10526315789473684</v>
      </c>
      <c r="K102" s="31">
        <v>1</v>
      </c>
      <c r="L102" s="22">
        <f>K102/(K101+K102)</f>
        <v>0.09090909090909091</v>
      </c>
      <c r="M102" s="15">
        <v>0</v>
      </c>
      <c r="N102" s="16">
        <v>0</v>
      </c>
      <c r="O102" s="30">
        <v>4</v>
      </c>
      <c r="P102" s="22">
        <f>O102/(O101+O102)</f>
        <v>0.17391304347826086</v>
      </c>
    </row>
    <row r="103" spans="1:16" ht="12.75">
      <c r="A103" s="42"/>
      <c r="B103" s="58" t="s">
        <v>8</v>
      </c>
      <c r="C103" s="9">
        <f aca="true" t="shared" si="13" ref="C103:M103">SUM(C101:C102)</f>
        <v>123</v>
      </c>
      <c r="D103" s="10">
        <f t="shared" si="13"/>
        <v>1</v>
      </c>
      <c r="E103" s="9">
        <f t="shared" si="13"/>
        <v>15</v>
      </c>
      <c r="F103" s="10">
        <f t="shared" si="13"/>
        <v>1</v>
      </c>
      <c r="G103" s="7">
        <f t="shared" si="13"/>
        <v>36</v>
      </c>
      <c r="H103" s="8">
        <f t="shared" si="13"/>
        <v>1</v>
      </c>
      <c r="I103" s="9">
        <f t="shared" si="13"/>
        <v>38</v>
      </c>
      <c r="J103" s="8">
        <f t="shared" si="13"/>
        <v>1</v>
      </c>
      <c r="K103" s="9">
        <f t="shared" si="13"/>
        <v>11</v>
      </c>
      <c r="L103" s="10">
        <f t="shared" si="13"/>
        <v>1</v>
      </c>
      <c r="M103" s="9">
        <f t="shared" si="13"/>
        <v>0</v>
      </c>
      <c r="N103" s="10">
        <v>0</v>
      </c>
      <c r="O103" s="9">
        <f>SUM(O101:O102)</f>
        <v>23</v>
      </c>
      <c r="P103" s="10">
        <f>SUM(P101:P102)</f>
        <v>1</v>
      </c>
    </row>
    <row r="104" spans="1:16" ht="12.75">
      <c r="A104" s="49"/>
      <c r="B104" s="59"/>
      <c r="C104" s="18"/>
      <c r="D104" s="18"/>
      <c r="E104" s="20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50"/>
    </row>
    <row r="105" spans="1:16" ht="12.75">
      <c r="A105" s="70" t="s">
        <v>3</v>
      </c>
      <c r="B105" s="56" t="s">
        <v>18</v>
      </c>
      <c r="C105" s="13">
        <f>G105+E105+I105+K105+M105+O105</f>
        <v>51</v>
      </c>
      <c r="D105" s="14">
        <f>C105/(C105+C106)</f>
        <v>0.7611940298507462</v>
      </c>
      <c r="E105" s="13">
        <v>13</v>
      </c>
      <c r="F105" s="28">
        <f>E105/(E105+E106)</f>
        <v>0.8125</v>
      </c>
      <c r="G105" s="1">
        <v>8</v>
      </c>
      <c r="H105" s="28">
        <f>G105/(G105+G106)</f>
        <v>0.7272727272727273</v>
      </c>
      <c r="I105" s="2">
        <v>9</v>
      </c>
      <c r="J105" s="28">
        <f>I105/(I105+I106)</f>
        <v>0.6428571428571429</v>
      </c>
      <c r="K105" s="2">
        <v>6</v>
      </c>
      <c r="L105" s="28">
        <f>K105/(K105+K106)</f>
        <v>0.75</v>
      </c>
      <c r="M105" s="13">
        <v>0</v>
      </c>
      <c r="N105" s="17">
        <v>0</v>
      </c>
      <c r="O105" s="23">
        <v>15</v>
      </c>
      <c r="P105" s="28">
        <f>O105/(O105+O106)</f>
        <v>0.8333333333333334</v>
      </c>
    </row>
    <row r="106" spans="1:16" ht="12.75">
      <c r="A106" s="71"/>
      <c r="B106" s="57" t="s">
        <v>19</v>
      </c>
      <c r="C106" s="15">
        <f>G106+E106+I106+K106+M106+O106</f>
        <v>16</v>
      </c>
      <c r="D106" s="22">
        <f>C106/(C105+C106)</f>
        <v>0.23880597014925373</v>
      </c>
      <c r="E106" s="15">
        <v>3</v>
      </c>
      <c r="F106" s="22">
        <f>E106/(E105+E106)</f>
        <v>0.1875</v>
      </c>
      <c r="G106" s="29">
        <v>3</v>
      </c>
      <c r="H106" s="22">
        <f>G106/(G105+G106)</f>
        <v>0.2727272727272727</v>
      </c>
      <c r="I106" s="15">
        <v>5</v>
      </c>
      <c r="J106" s="22">
        <f>I106/(I105+I106)</f>
        <v>0.35714285714285715</v>
      </c>
      <c r="K106" s="15">
        <v>2</v>
      </c>
      <c r="L106" s="22">
        <f>K106/(K105+K106)</f>
        <v>0.25</v>
      </c>
      <c r="M106" s="15">
        <v>0</v>
      </c>
      <c r="N106" s="16">
        <v>0</v>
      </c>
      <c r="O106" s="30">
        <v>3</v>
      </c>
      <c r="P106" s="22">
        <f>O106/(O105+O106)</f>
        <v>0.16666666666666666</v>
      </c>
    </row>
    <row r="107" spans="1:16" ht="12.75">
      <c r="A107" s="42"/>
      <c r="B107" s="58" t="s">
        <v>8</v>
      </c>
      <c r="C107" s="9">
        <f aca="true" t="shared" si="14" ref="C107:M107">SUM(C105:C106)</f>
        <v>67</v>
      </c>
      <c r="D107" s="10">
        <f t="shared" si="14"/>
        <v>1</v>
      </c>
      <c r="E107" s="9">
        <f t="shared" si="14"/>
        <v>16</v>
      </c>
      <c r="F107" s="10">
        <f t="shared" si="14"/>
        <v>1</v>
      </c>
      <c r="G107" s="7">
        <f t="shared" si="14"/>
        <v>11</v>
      </c>
      <c r="H107" s="8">
        <f t="shared" si="14"/>
        <v>1</v>
      </c>
      <c r="I107" s="9">
        <f t="shared" si="14"/>
        <v>14</v>
      </c>
      <c r="J107" s="8">
        <f t="shared" si="14"/>
        <v>1</v>
      </c>
      <c r="K107" s="9">
        <f t="shared" si="14"/>
        <v>8</v>
      </c>
      <c r="L107" s="10">
        <f t="shared" si="14"/>
        <v>1</v>
      </c>
      <c r="M107" s="9">
        <f t="shared" si="14"/>
        <v>0</v>
      </c>
      <c r="N107" s="10">
        <v>0</v>
      </c>
      <c r="O107" s="9">
        <f>SUM(O105:O106)</f>
        <v>18</v>
      </c>
      <c r="P107" s="10">
        <f>SUM(P105:P106)</f>
        <v>1</v>
      </c>
    </row>
    <row r="108" spans="1:16" ht="12.75">
      <c r="A108" s="49"/>
      <c r="B108" s="6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51"/>
    </row>
    <row r="109" spans="1:16" ht="12.75">
      <c r="A109" s="43" t="s">
        <v>0</v>
      </c>
      <c r="B109" s="56" t="s">
        <v>18</v>
      </c>
      <c r="C109" s="13">
        <f>G109+E109+I109+K109+M109+O109</f>
        <v>454</v>
      </c>
      <c r="D109" s="14">
        <f>C109/(C109+C110)</f>
        <v>0.6367461430575035</v>
      </c>
      <c r="E109" s="19">
        <v>56</v>
      </c>
      <c r="F109" s="28">
        <f>E109/(E109+E110)</f>
        <v>0.6436781609195402</v>
      </c>
      <c r="G109" s="1">
        <v>93</v>
      </c>
      <c r="H109" s="28">
        <f>G109/(G109+G110)</f>
        <v>0.6326530612244898</v>
      </c>
      <c r="I109" s="2">
        <v>115</v>
      </c>
      <c r="J109" s="28">
        <f>I109/(I109+I110)</f>
        <v>0.6284153005464481</v>
      </c>
      <c r="K109" s="2">
        <v>57</v>
      </c>
      <c r="L109" s="28">
        <f>K109/(K109+K110)</f>
        <v>0.6333333333333333</v>
      </c>
      <c r="M109" s="2">
        <v>0</v>
      </c>
      <c r="N109" s="28">
        <v>0</v>
      </c>
      <c r="O109" s="2">
        <v>133</v>
      </c>
      <c r="P109" s="28">
        <f>O109/(O109+O110)</f>
        <v>0.6456310679611651</v>
      </c>
    </row>
    <row r="110" spans="1:16" ht="12.75">
      <c r="A110" s="41"/>
      <c r="B110" s="57" t="s">
        <v>19</v>
      </c>
      <c r="C110" s="15">
        <f>G110+E110+I110+K110+M110+O110</f>
        <v>259</v>
      </c>
      <c r="D110" s="22">
        <f>C110/(C109+C110)</f>
        <v>0.3632538569424965</v>
      </c>
      <c r="E110" s="24">
        <v>31</v>
      </c>
      <c r="F110" s="22">
        <f>E110/(E109+E110)</f>
        <v>0.3563218390804598</v>
      </c>
      <c r="G110" s="29">
        <v>54</v>
      </c>
      <c r="H110" s="22">
        <f>G110/(G109+G110)</f>
        <v>0.3673469387755102</v>
      </c>
      <c r="I110" s="24">
        <v>68</v>
      </c>
      <c r="J110" s="22">
        <f>I110/(I109+I110)</f>
        <v>0.37158469945355194</v>
      </c>
      <c r="K110" s="24">
        <v>33</v>
      </c>
      <c r="L110" s="22">
        <f>K110/(K109+K110)</f>
        <v>0.36666666666666664</v>
      </c>
      <c r="M110" s="25">
        <v>0</v>
      </c>
      <c r="N110" s="22">
        <v>0</v>
      </c>
      <c r="O110" s="24">
        <v>73</v>
      </c>
      <c r="P110" s="22">
        <f>O110/(O109+O110)</f>
        <v>0.35436893203883496</v>
      </c>
    </row>
    <row r="111" spans="1:16" ht="12.75">
      <c r="A111" s="42"/>
      <c r="B111" s="61" t="s">
        <v>8</v>
      </c>
      <c r="C111" s="11">
        <f aca="true" t="shared" si="15" ref="C111:P111">SUM(C109:C110)</f>
        <v>713</v>
      </c>
      <c r="D111" s="47">
        <f t="shared" si="15"/>
        <v>1</v>
      </c>
      <c r="E111" s="11">
        <f t="shared" si="15"/>
        <v>87</v>
      </c>
      <c r="F111" s="38">
        <f t="shared" si="15"/>
        <v>1</v>
      </c>
      <c r="G111" s="7">
        <f t="shared" si="15"/>
        <v>147</v>
      </c>
      <c r="H111" s="38">
        <f t="shared" si="15"/>
        <v>1</v>
      </c>
      <c r="I111" s="11">
        <f t="shared" si="15"/>
        <v>183</v>
      </c>
      <c r="J111" s="38">
        <f t="shared" si="15"/>
        <v>1</v>
      </c>
      <c r="K111" s="11">
        <f t="shared" si="15"/>
        <v>90</v>
      </c>
      <c r="L111" s="38">
        <f t="shared" si="15"/>
        <v>1</v>
      </c>
      <c r="M111" s="27">
        <f t="shared" si="15"/>
        <v>0</v>
      </c>
      <c r="N111" s="38">
        <f t="shared" si="15"/>
        <v>0</v>
      </c>
      <c r="O111" s="11">
        <f t="shared" si="15"/>
        <v>206</v>
      </c>
      <c r="P111" s="12">
        <f t="shared" si="15"/>
        <v>1</v>
      </c>
    </row>
    <row r="112" spans="1:16" ht="12.75">
      <c r="A112" s="52"/>
      <c r="B112" s="62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53"/>
    </row>
    <row r="113" spans="1:16" ht="12.75">
      <c r="A113" s="44" t="s">
        <v>14</v>
      </c>
      <c r="B113" s="56" t="s">
        <v>18</v>
      </c>
      <c r="C113" s="32">
        <f>C97+C101+C105+C109</f>
        <v>660</v>
      </c>
      <c r="D113" s="33">
        <f>C113/C115</f>
        <v>0.6832298136645962</v>
      </c>
      <c r="E113" s="32">
        <f>E97+E101+E105+E109</f>
        <v>84</v>
      </c>
      <c r="F113" s="33">
        <f>E113/E115</f>
        <v>0.672</v>
      </c>
      <c r="G113" s="32">
        <f>G97+G101+G105+G109</f>
        <v>134</v>
      </c>
      <c r="H113" s="33">
        <f>G113/G115</f>
        <v>0.6600985221674877</v>
      </c>
      <c r="I113" s="32">
        <f>I97+I101+I105+I109</f>
        <v>176</v>
      </c>
      <c r="J113" s="33">
        <f>I113/I115</f>
        <v>0.6929133858267716</v>
      </c>
      <c r="K113" s="32">
        <f>K97+K101+K105+K109</f>
        <v>85</v>
      </c>
      <c r="L113" s="33">
        <f>K113/K115</f>
        <v>0.6967213114754098</v>
      </c>
      <c r="M113" s="32">
        <f>M97+M101+M105+M109</f>
        <v>0</v>
      </c>
      <c r="N113" s="33">
        <v>0</v>
      </c>
      <c r="O113" s="32">
        <f>O97+O101+O105+O109</f>
        <v>181</v>
      </c>
      <c r="P113" s="33">
        <f>O113/O115</f>
        <v>0.6908396946564885</v>
      </c>
    </row>
    <row r="114" spans="1:16" ht="12.75">
      <c r="A114" s="45"/>
      <c r="B114" s="57" t="s">
        <v>19</v>
      </c>
      <c r="C114" s="34">
        <f>C98+C102+C106+C110</f>
        <v>306</v>
      </c>
      <c r="D114" s="35">
        <f>C114/C115</f>
        <v>0.3167701863354037</v>
      </c>
      <c r="E114" s="34">
        <f>E98+E102+E106+E110</f>
        <v>41</v>
      </c>
      <c r="F114" s="35">
        <f>E114/E115</f>
        <v>0.328</v>
      </c>
      <c r="G114" s="34">
        <f>G98+G102+G106+G110</f>
        <v>69</v>
      </c>
      <c r="H114" s="35">
        <f>G114/G115</f>
        <v>0.3399014778325123</v>
      </c>
      <c r="I114" s="34">
        <f>I98+I102+I106+I110</f>
        <v>78</v>
      </c>
      <c r="J114" s="35">
        <f>I114/I115</f>
        <v>0.30708661417322836</v>
      </c>
      <c r="K114" s="34">
        <f>K98+K102+K106+K110</f>
        <v>37</v>
      </c>
      <c r="L114" s="35">
        <f>K114/K115</f>
        <v>0.30327868852459017</v>
      </c>
      <c r="M114" s="34">
        <f>M98+M102+M106+M110</f>
        <v>0</v>
      </c>
      <c r="N114" s="35">
        <v>0</v>
      </c>
      <c r="O114" s="34">
        <f>O98+O102+O106+O110</f>
        <v>81</v>
      </c>
      <c r="P114" s="35">
        <f>O114/O115</f>
        <v>0.30916030534351147</v>
      </c>
    </row>
    <row r="115" spans="1:18" ht="12.75">
      <c r="A115" s="46"/>
      <c r="B115" s="63" t="s">
        <v>13</v>
      </c>
      <c r="C115" s="36">
        <f>C113+C114</f>
        <v>966</v>
      </c>
      <c r="D115" s="37">
        <f>D114+D113</f>
        <v>1</v>
      </c>
      <c r="E115" s="36">
        <f>E113+E114</f>
        <v>125</v>
      </c>
      <c r="F115" s="37">
        <f>F114+F113</f>
        <v>1</v>
      </c>
      <c r="G115" s="36">
        <f>G113+G114</f>
        <v>203</v>
      </c>
      <c r="H115" s="37">
        <f>H114+H113</f>
        <v>1</v>
      </c>
      <c r="I115" s="36">
        <f>I113+I114</f>
        <v>254</v>
      </c>
      <c r="J115" s="37">
        <f>J114+J113</f>
        <v>1</v>
      </c>
      <c r="K115" s="36">
        <f>K113+K114</f>
        <v>122</v>
      </c>
      <c r="L115" s="37">
        <f>L114+L113</f>
        <v>1</v>
      </c>
      <c r="M115" s="36">
        <f>M113+M114</f>
        <v>0</v>
      </c>
      <c r="N115" s="37">
        <f>N114+N113</f>
        <v>0</v>
      </c>
      <c r="O115" s="36">
        <f>O113+O114</f>
        <v>262</v>
      </c>
      <c r="P115" s="37">
        <f>P114+P113</f>
        <v>1</v>
      </c>
      <c r="Q115" s="67"/>
      <c r="R115" s="68"/>
    </row>
    <row r="116" spans="1:18" ht="12.75" customHeight="1">
      <c r="A116" s="72" t="s">
        <v>22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66"/>
      <c r="R116" s="66"/>
    </row>
    <row r="118" spans="1:18" ht="15.75">
      <c r="A118" s="77" t="s">
        <v>11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69"/>
      <c r="R118" s="69"/>
    </row>
    <row r="119" spans="1:18" ht="15.75">
      <c r="A119" s="77" t="s">
        <v>12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69"/>
      <c r="R119" s="69"/>
    </row>
    <row r="120" spans="1:18" ht="15.75">
      <c r="A120" s="77" t="s">
        <v>23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69"/>
      <c r="R120" s="69"/>
    </row>
    <row r="123" spans="1:18" ht="12.75" customHeight="1">
      <c r="A123" s="78" t="s">
        <v>15</v>
      </c>
      <c r="B123" s="79"/>
      <c r="C123" s="82" t="s">
        <v>16</v>
      </c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4"/>
      <c r="Q123" s="64"/>
      <c r="R123" s="65"/>
    </row>
    <row r="124" spans="1:16" ht="51" customHeight="1">
      <c r="A124" s="80"/>
      <c r="B124" s="81"/>
      <c r="C124" s="75" t="s">
        <v>10</v>
      </c>
      <c r="D124" s="76"/>
      <c r="E124" s="85" t="s">
        <v>30</v>
      </c>
      <c r="F124" s="86"/>
      <c r="G124" s="85" t="s">
        <v>31</v>
      </c>
      <c r="H124" s="86"/>
      <c r="I124" s="85" t="s">
        <v>33</v>
      </c>
      <c r="J124" s="86"/>
      <c r="K124" s="75" t="s">
        <v>17</v>
      </c>
      <c r="L124" s="76"/>
      <c r="M124" s="75" t="s">
        <v>6</v>
      </c>
      <c r="N124" s="76"/>
      <c r="O124" s="73" t="s">
        <v>7</v>
      </c>
      <c r="P124" s="74"/>
    </row>
    <row r="125" spans="1:16" ht="12.75">
      <c r="A125" s="48"/>
      <c r="B125" s="55"/>
      <c r="C125" s="5" t="s">
        <v>1</v>
      </c>
      <c r="D125" s="6" t="s">
        <v>9</v>
      </c>
      <c r="E125" s="5" t="s">
        <v>1</v>
      </c>
      <c r="F125" s="4" t="s">
        <v>9</v>
      </c>
      <c r="G125" s="3" t="s">
        <v>1</v>
      </c>
      <c r="H125" s="4" t="s">
        <v>9</v>
      </c>
      <c r="I125" s="5" t="s">
        <v>1</v>
      </c>
      <c r="J125" s="4" t="s">
        <v>9</v>
      </c>
      <c r="K125" s="5" t="s">
        <v>1</v>
      </c>
      <c r="L125" s="4" t="s">
        <v>9</v>
      </c>
      <c r="M125" s="5" t="s">
        <v>1</v>
      </c>
      <c r="N125" s="4" t="s">
        <v>9</v>
      </c>
      <c r="O125" s="5" t="s">
        <v>1</v>
      </c>
      <c r="P125" s="4" t="s">
        <v>9</v>
      </c>
    </row>
    <row r="126" spans="1:16" ht="12.75">
      <c r="A126" s="40" t="s">
        <v>4</v>
      </c>
      <c r="B126" s="56" t="s">
        <v>18</v>
      </c>
      <c r="C126" s="13">
        <f>G126+E126+I126+K126+M126+O126</f>
        <v>38</v>
      </c>
      <c r="D126" s="14">
        <f>C126/(C126+C127)</f>
        <v>0.8085106382978723</v>
      </c>
      <c r="E126" s="13">
        <v>4</v>
      </c>
      <c r="F126" s="28">
        <f>E126/(E126+E127)</f>
        <v>0.4444444444444444</v>
      </c>
      <c r="G126" s="1">
        <v>8</v>
      </c>
      <c r="H126" s="28">
        <f>G126/(G126+G127)</f>
        <v>0.8888888888888888</v>
      </c>
      <c r="I126" s="2">
        <v>13</v>
      </c>
      <c r="J126" s="28">
        <f>I126/(I126+I127)</f>
        <v>0.8666666666666667</v>
      </c>
      <c r="K126" s="2">
        <v>6</v>
      </c>
      <c r="L126" s="28">
        <f>K126/(K126+K127)</f>
        <v>1</v>
      </c>
      <c r="M126" s="13">
        <v>0</v>
      </c>
      <c r="N126" s="17">
        <v>0</v>
      </c>
      <c r="O126" s="23">
        <v>7</v>
      </c>
      <c r="P126" s="28">
        <f>O126/(O126+O127)</f>
        <v>0.875</v>
      </c>
    </row>
    <row r="127" spans="1:16" ht="12.75">
      <c r="A127" s="41"/>
      <c r="B127" s="57" t="s">
        <v>19</v>
      </c>
      <c r="C127" s="15">
        <f>G127+E127+I127+K127+M127+O127</f>
        <v>9</v>
      </c>
      <c r="D127" s="22">
        <f>C127/(C126+C127)</f>
        <v>0.19148936170212766</v>
      </c>
      <c r="E127" s="15">
        <v>5</v>
      </c>
      <c r="F127" s="22">
        <f>E127/(E126+E127)</f>
        <v>0.5555555555555556</v>
      </c>
      <c r="G127" s="29">
        <v>1</v>
      </c>
      <c r="H127" s="22">
        <f>G127/(G126+G127)</f>
        <v>0.1111111111111111</v>
      </c>
      <c r="I127" s="15">
        <v>2</v>
      </c>
      <c r="J127" s="22">
        <f>I127/(I126+I127)</f>
        <v>0.13333333333333333</v>
      </c>
      <c r="K127" s="15">
        <v>0</v>
      </c>
      <c r="L127" s="22">
        <f>K127/(K126+K127)</f>
        <v>0</v>
      </c>
      <c r="M127" s="15">
        <v>0</v>
      </c>
      <c r="N127" s="16">
        <v>0</v>
      </c>
      <c r="O127" s="30">
        <v>1</v>
      </c>
      <c r="P127" s="22">
        <f>O127/(O126+O127)</f>
        <v>0.125</v>
      </c>
    </row>
    <row r="128" spans="1:16" ht="12.75">
      <c r="A128" s="42"/>
      <c r="B128" s="58" t="s">
        <v>8</v>
      </c>
      <c r="C128" s="9">
        <f aca="true" t="shared" si="16" ref="C128:M128">SUM(C126:C127)</f>
        <v>47</v>
      </c>
      <c r="D128" s="10">
        <f t="shared" si="16"/>
        <v>1</v>
      </c>
      <c r="E128" s="9">
        <f t="shared" si="16"/>
        <v>9</v>
      </c>
      <c r="F128" s="10">
        <f t="shared" si="16"/>
        <v>1</v>
      </c>
      <c r="G128" s="7">
        <f t="shared" si="16"/>
        <v>9</v>
      </c>
      <c r="H128" s="8">
        <f t="shared" si="16"/>
        <v>1</v>
      </c>
      <c r="I128" s="9">
        <f t="shared" si="16"/>
        <v>15</v>
      </c>
      <c r="J128" s="8">
        <f t="shared" si="16"/>
        <v>1</v>
      </c>
      <c r="K128" s="9">
        <f t="shared" si="16"/>
        <v>6</v>
      </c>
      <c r="L128" s="10">
        <f t="shared" si="16"/>
        <v>1</v>
      </c>
      <c r="M128" s="9">
        <f t="shared" si="16"/>
        <v>0</v>
      </c>
      <c r="N128" s="10">
        <v>0</v>
      </c>
      <c r="O128" s="9">
        <f>SUM(O126:O127)</f>
        <v>8</v>
      </c>
      <c r="P128" s="10">
        <f>SUM(P126:P127)</f>
        <v>1</v>
      </c>
    </row>
    <row r="129" spans="1:16" ht="12.75">
      <c r="A129" s="49"/>
      <c r="B129" s="59"/>
      <c r="C129" s="18"/>
      <c r="D129" s="18"/>
      <c r="E129" s="20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50"/>
    </row>
    <row r="130" spans="1:16" ht="12.75">
      <c r="A130" s="70" t="s">
        <v>2</v>
      </c>
      <c r="B130" s="56" t="s">
        <v>18</v>
      </c>
      <c r="C130" s="13">
        <f>G130+E130+I130+K130+M130+O130</f>
        <v>41</v>
      </c>
      <c r="D130" s="14">
        <f>C130/(C130+C131)</f>
        <v>0.7884615384615384</v>
      </c>
      <c r="E130" s="13">
        <v>5</v>
      </c>
      <c r="F130" s="28">
        <f>E130/(E130+E131)</f>
        <v>1</v>
      </c>
      <c r="G130" s="1">
        <v>10</v>
      </c>
      <c r="H130" s="28">
        <f>G130/(G130+G131)</f>
        <v>0.8333333333333334</v>
      </c>
      <c r="I130" s="2">
        <v>12</v>
      </c>
      <c r="J130" s="28">
        <f>I130/(I130+I131)</f>
        <v>0.7058823529411765</v>
      </c>
      <c r="K130" s="2">
        <v>7</v>
      </c>
      <c r="L130" s="28">
        <f>K130/(K130+K131)</f>
        <v>0.7777777777777778</v>
      </c>
      <c r="M130" s="13">
        <v>0</v>
      </c>
      <c r="N130" s="17">
        <v>0</v>
      </c>
      <c r="O130" s="23">
        <v>7</v>
      </c>
      <c r="P130" s="28">
        <f>O130/(O130+O131)</f>
        <v>0.7777777777777778</v>
      </c>
    </row>
    <row r="131" spans="1:16" ht="12.75">
      <c r="A131" s="71"/>
      <c r="B131" s="57" t="s">
        <v>19</v>
      </c>
      <c r="C131" s="15">
        <f>G131+E131+I131+K131+M131+O131</f>
        <v>11</v>
      </c>
      <c r="D131" s="22">
        <f>C131/(C130+C131)</f>
        <v>0.21153846153846154</v>
      </c>
      <c r="E131" s="15">
        <v>0</v>
      </c>
      <c r="F131" s="22">
        <f>E131/(E130+E131)</f>
        <v>0</v>
      </c>
      <c r="G131" s="29">
        <v>2</v>
      </c>
      <c r="H131" s="22">
        <f>G131/(G130+G131)</f>
        <v>0.16666666666666666</v>
      </c>
      <c r="I131" s="15">
        <v>5</v>
      </c>
      <c r="J131" s="22">
        <f>I131/(I130+I131)</f>
        <v>0.29411764705882354</v>
      </c>
      <c r="K131" s="31">
        <v>2</v>
      </c>
      <c r="L131" s="22">
        <f>K131/(K130+K131)</f>
        <v>0.2222222222222222</v>
      </c>
      <c r="M131" s="15">
        <v>0</v>
      </c>
      <c r="N131" s="16">
        <v>0</v>
      </c>
      <c r="O131" s="30">
        <v>2</v>
      </c>
      <c r="P131" s="22">
        <f>O131/(O130+O131)</f>
        <v>0.2222222222222222</v>
      </c>
    </row>
    <row r="132" spans="1:16" ht="12.75">
      <c r="A132" s="42"/>
      <c r="B132" s="58" t="s">
        <v>8</v>
      </c>
      <c r="C132" s="9">
        <f aca="true" t="shared" si="17" ref="C132:M132">SUM(C130:C131)</f>
        <v>52</v>
      </c>
      <c r="D132" s="10">
        <f t="shared" si="17"/>
        <v>1</v>
      </c>
      <c r="E132" s="9">
        <f t="shared" si="17"/>
        <v>5</v>
      </c>
      <c r="F132" s="10">
        <f t="shared" si="17"/>
        <v>1</v>
      </c>
      <c r="G132" s="7">
        <f t="shared" si="17"/>
        <v>12</v>
      </c>
      <c r="H132" s="8">
        <f t="shared" si="17"/>
        <v>1</v>
      </c>
      <c r="I132" s="9">
        <f t="shared" si="17"/>
        <v>17</v>
      </c>
      <c r="J132" s="8">
        <f t="shared" si="17"/>
        <v>1</v>
      </c>
      <c r="K132" s="9">
        <f t="shared" si="17"/>
        <v>9</v>
      </c>
      <c r="L132" s="10">
        <f t="shared" si="17"/>
        <v>1</v>
      </c>
      <c r="M132" s="9">
        <f t="shared" si="17"/>
        <v>0</v>
      </c>
      <c r="N132" s="10">
        <v>0</v>
      </c>
      <c r="O132" s="9">
        <f>SUM(O130:O131)</f>
        <v>9</v>
      </c>
      <c r="P132" s="10">
        <f>SUM(P130:P131)</f>
        <v>1</v>
      </c>
    </row>
    <row r="133" spans="1:16" ht="12.75">
      <c r="A133" s="49"/>
      <c r="B133" s="59"/>
      <c r="C133" s="18"/>
      <c r="D133" s="18"/>
      <c r="E133" s="20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50"/>
    </row>
    <row r="134" spans="1:16" ht="12.75">
      <c r="A134" s="70" t="s">
        <v>3</v>
      </c>
      <c r="B134" s="56" t="s">
        <v>18</v>
      </c>
      <c r="C134" s="13">
        <f>G134+E134+I134+K134+M134+O134</f>
        <v>47</v>
      </c>
      <c r="D134" s="14">
        <f>C134/(C134+C135)</f>
        <v>0.7704918032786885</v>
      </c>
      <c r="E134" s="13">
        <v>9</v>
      </c>
      <c r="F134" s="28">
        <f>E134/(E134+E135)</f>
        <v>0.8181818181818182</v>
      </c>
      <c r="G134" s="1">
        <v>10</v>
      </c>
      <c r="H134" s="28">
        <f>G134/(G134+G135)</f>
        <v>0.6666666666666666</v>
      </c>
      <c r="I134" s="2">
        <v>9</v>
      </c>
      <c r="J134" s="28">
        <f>I134/(I134+I135)</f>
        <v>0.8181818181818182</v>
      </c>
      <c r="K134" s="2">
        <v>9</v>
      </c>
      <c r="L134" s="28">
        <f>K134/(K134+K135)</f>
        <v>0.9</v>
      </c>
      <c r="M134" s="13">
        <v>0</v>
      </c>
      <c r="N134" s="17">
        <v>0</v>
      </c>
      <c r="O134" s="23">
        <v>10</v>
      </c>
      <c r="P134" s="28">
        <f>O134/(O134+O135)</f>
        <v>0.7142857142857143</v>
      </c>
    </row>
    <row r="135" spans="1:16" ht="12.75">
      <c r="A135" s="71"/>
      <c r="B135" s="57" t="s">
        <v>19</v>
      </c>
      <c r="C135" s="15">
        <f>G135+E135+I135+K135+M135+O135</f>
        <v>14</v>
      </c>
      <c r="D135" s="22">
        <f>C135/(C134+C135)</f>
        <v>0.22950819672131148</v>
      </c>
      <c r="E135" s="15">
        <v>2</v>
      </c>
      <c r="F135" s="22">
        <f>E135/(E134+E135)</f>
        <v>0.18181818181818182</v>
      </c>
      <c r="G135" s="29">
        <v>5</v>
      </c>
      <c r="H135" s="22">
        <f>G135/(G134+G135)</f>
        <v>0.3333333333333333</v>
      </c>
      <c r="I135" s="15">
        <v>2</v>
      </c>
      <c r="J135" s="22">
        <f>I135/(I134+I135)</f>
        <v>0.18181818181818182</v>
      </c>
      <c r="K135" s="15">
        <v>1</v>
      </c>
      <c r="L135" s="22">
        <f>K135/(K134+K135)</f>
        <v>0.1</v>
      </c>
      <c r="M135" s="15">
        <v>0</v>
      </c>
      <c r="N135" s="16">
        <v>0</v>
      </c>
      <c r="O135" s="30">
        <v>4</v>
      </c>
      <c r="P135" s="22">
        <f>O135/(O134+O135)</f>
        <v>0.2857142857142857</v>
      </c>
    </row>
    <row r="136" spans="1:16" ht="12.75">
      <c r="A136" s="42"/>
      <c r="B136" s="58" t="s">
        <v>8</v>
      </c>
      <c r="C136" s="9">
        <f aca="true" t="shared" si="18" ref="C136:M136">SUM(C134:C135)</f>
        <v>61</v>
      </c>
      <c r="D136" s="10">
        <f t="shared" si="18"/>
        <v>1</v>
      </c>
      <c r="E136" s="9">
        <f t="shared" si="18"/>
        <v>11</v>
      </c>
      <c r="F136" s="10">
        <f t="shared" si="18"/>
        <v>1</v>
      </c>
      <c r="G136" s="7">
        <f t="shared" si="18"/>
        <v>15</v>
      </c>
      <c r="H136" s="8">
        <f t="shared" si="18"/>
        <v>1</v>
      </c>
      <c r="I136" s="9">
        <f t="shared" si="18"/>
        <v>11</v>
      </c>
      <c r="J136" s="8">
        <f t="shared" si="18"/>
        <v>1</v>
      </c>
      <c r="K136" s="9">
        <f t="shared" si="18"/>
        <v>10</v>
      </c>
      <c r="L136" s="10">
        <f t="shared" si="18"/>
        <v>1</v>
      </c>
      <c r="M136" s="9">
        <f t="shared" si="18"/>
        <v>0</v>
      </c>
      <c r="N136" s="10">
        <v>0</v>
      </c>
      <c r="O136" s="9">
        <f>SUM(O134:O135)</f>
        <v>14</v>
      </c>
      <c r="P136" s="10">
        <f>SUM(P134:P135)</f>
        <v>1</v>
      </c>
    </row>
    <row r="137" spans="1:16" ht="12.75">
      <c r="A137" s="49"/>
      <c r="B137" s="6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51"/>
    </row>
    <row r="138" spans="1:16" ht="12.75">
      <c r="A138" s="43" t="s">
        <v>0</v>
      </c>
      <c r="B138" s="56" t="s">
        <v>18</v>
      </c>
      <c r="C138" s="13">
        <f>G138+E138+I138+K138+M138+O138</f>
        <v>265</v>
      </c>
      <c r="D138" s="14">
        <f>C138/(C138+C139)</f>
        <v>0.6725888324873096</v>
      </c>
      <c r="E138" s="19">
        <v>26</v>
      </c>
      <c r="F138" s="28">
        <f>E138/(E138+E139)</f>
        <v>0.6842105263157895</v>
      </c>
      <c r="G138" s="1">
        <v>70</v>
      </c>
      <c r="H138" s="28">
        <f>G138/(G138+G139)</f>
        <v>0.7446808510638298</v>
      </c>
      <c r="I138" s="2">
        <v>62</v>
      </c>
      <c r="J138" s="28">
        <f>I138/(I138+I139)</f>
        <v>0.6458333333333334</v>
      </c>
      <c r="K138" s="2">
        <v>51</v>
      </c>
      <c r="L138" s="28">
        <f>K138/(K138+K139)</f>
        <v>0.7611940298507462</v>
      </c>
      <c r="M138" s="2">
        <v>0</v>
      </c>
      <c r="N138" s="28">
        <v>0</v>
      </c>
      <c r="O138" s="2">
        <v>56</v>
      </c>
      <c r="P138" s="28">
        <f>O138/(O138+O139)</f>
        <v>0.5656565656565656</v>
      </c>
    </row>
    <row r="139" spans="1:16" ht="12.75">
      <c r="A139" s="41"/>
      <c r="B139" s="57" t="s">
        <v>19</v>
      </c>
      <c r="C139" s="15">
        <f>G139+E139+I139+K139+M139+O139</f>
        <v>129</v>
      </c>
      <c r="D139" s="22">
        <f>C139/(C138+C139)</f>
        <v>0.32741116751269034</v>
      </c>
      <c r="E139" s="24">
        <v>12</v>
      </c>
      <c r="F139" s="22">
        <f>E139/(E138+E139)</f>
        <v>0.3157894736842105</v>
      </c>
      <c r="G139" s="29">
        <v>24</v>
      </c>
      <c r="H139" s="22">
        <f>G139/(G138+G139)</f>
        <v>0.2553191489361702</v>
      </c>
      <c r="I139" s="24">
        <v>34</v>
      </c>
      <c r="J139" s="22">
        <f>I139/(I138+I139)</f>
        <v>0.3541666666666667</v>
      </c>
      <c r="K139" s="24">
        <v>16</v>
      </c>
      <c r="L139" s="22">
        <f>K139/(K138+K139)</f>
        <v>0.23880597014925373</v>
      </c>
      <c r="M139" s="25">
        <v>0</v>
      </c>
      <c r="N139" s="22">
        <v>0</v>
      </c>
      <c r="O139" s="24">
        <v>43</v>
      </c>
      <c r="P139" s="22">
        <f>O139/(O138+O139)</f>
        <v>0.43434343434343436</v>
      </c>
    </row>
    <row r="140" spans="1:16" ht="12.75">
      <c r="A140" s="42"/>
      <c r="B140" s="61" t="s">
        <v>8</v>
      </c>
      <c r="C140" s="11">
        <f aca="true" t="shared" si="19" ref="C140:P140">SUM(C138:C139)</f>
        <v>394</v>
      </c>
      <c r="D140" s="47">
        <f t="shared" si="19"/>
        <v>1</v>
      </c>
      <c r="E140" s="11">
        <f t="shared" si="19"/>
        <v>38</v>
      </c>
      <c r="F140" s="38">
        <f t="shared" si="19"/>
        <v>1</v>
      </c>
      <c r="G140" s="7">
        <f t="shared" si="19"/>
        <v>94</v>
      </c>
      <c r="H140" s="38">
        <f t="shared" si="19"/>
        <v>1</v>
      </c>
      <c r="I140" s="11">
        <f t="shared" si="19"/>
        <v>96</v>
      </c>
      <c r="J140" s="38">
        <f t="shared" si="19"/>
        <v>1</v>
      </c>
      <c r="K140" s="11">
        <f t="shared" si="19"/>
        <v>67</v>
      </c>
      <c r="L140" s="38">
        <f t="shared" si="19"/>
        <v>1</v>
      </c>
      <c r="M140" s="27">
        <f t="shared" si="19"/>
        <v>0</v>
      </c>
      <c r="N140" s="38">
        <f t="shared" si="19"/>
        <v>0</v>
      </c>
      <c r="O140" s="11">
        <f t="shared" si="19"/>
        <v>99</v>
      </c>
      <c r="P140" s="12">
        <f t="shared" si="19"/>
        <v>1</v>
      </c>
    </row>
    <row r="141" spans="1:16" ht="12.75">
      <c r="A141" s="52"/>
      <c r="B141" s="62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53"/>
    </row>
    <row r="142" spans="1:16" ht="12.75">
      <c r="A142" s="44" t="s">
        <v>14</v>
      </c>
      <c r="B142" s="56" t="s">
        <v>18</v>
      </c>
      <c r="C142" s="32">
        <f>C126+C130+C134+C138</f>
        <v>391</v>
      </c>
      <c r="D142" s="33">
        <f>C142/C144</f>
        <v>0.7057761732851986</v>
      </c>
      <c r="E142" s="32">
        <f>E126+E130+E134+E138</f>
        <v>44</v>
      </c>
      <c r="F142" s="33">
        <f>E142/E144</f>
        <v>0.6984126984126984</v>
      </c>
      <c r="G142" s="32">
        <f>G126+G130+G134+G138</f>
        <v>98</v>
      </c>
      <c r="H142" s="33">
        <f>G142/G144</f>
        <v>0.7538461538461538</v>
      </c>
      <c r="I142" s="32">
        <f>I126+I130+I134+I138</f>
        <v>96</v>
      </c>
      <c r="J142" s="33">
        <f>I142/I144</f>
        <v>0.6906474820143885</v>
      </c>
      <c r="K142" s="32">
        <f>K126+K130+K134+K138</f>
        <v>73</v>
      </c>
      <c r="L142" s="33">
        <f>K142/K144</f>
        <v>0.7934782608695652</v>
      </c>
      <c r="M142" s="32">
        <f>M126+M130+M134+M138</f>
        <v>0</v>
      </c>
      <c r="N142" s="33">
        <v>0</v>
      </c>
      <c r="O142" s="32">
        <f>O126+O130+O134+O138</f>
        <v>80</v>
      </c>
      <c r="P142" s="33">
        <f>O142/O144</f>
        <v>0.6153846153846154</v>
      </c>
    </row>
    <row r="143" spans="1:16" ht="12.75">
      <c r="A143" s="45"/>
      <c r="B143" s="57" t="s">
        <v>19</v>
      </c>
      <c r="C143" s="34">
        <f>C127+C131+C135+C139</f>
        <v>163</v>
      </c>
      <c r="D143" s="35">
        <f>C143/C144</f>
        <v>0.29422382671480146</v>
      </c>
      <c r="E143" s="34">
        <f>E127+E131+E135+E139</f>
        <v>19</v>
      </c>
      <c r="F143" s="35">
        <f>E143/E144</f>
        <v>0.30158730158730157</v>
      </c>
      <c r="G143" s="34">
        <f>G127+G131+G135+G139</f>
        <v>32</v>
      </c>
      <c r="H143" s="35">
        <f>G143/G144</f>
        <v>0.24615384615384617</v>
      </c>
      <c r="I143" s="34">
        <f>I127+I131+I135+I139</f>
        <v>43</v>
      </c>
      <c r="J143" s="35">
        <f>I143/I144</f>
        <v>0.30935251798561153</v>
      </c>
      <c r="K143" s="34">
        <f>K127+K131+K135+K139</f>
        <v>19</v>
      </c>
      <c r="L143" s="35">
        <f>K143/K144</f>
        <v>0.20652173913043478</v>
      </c>
      <c r="M143" s="34">
        <f>M127+M131+M135+M139</f>
        <v>0</v>
      </c>
      <c r="N143" s="35">
        <v>0</v>
      </c>
      <c r="O143" s="34">
        <f>O127+O131+O135+O139</f>
        <v>50</v>
      </c>
      <c r="P143" s="35">
        <f>O143/O144</f>
        <v>0.38461538461538464</v>
      </c>
    </row>
    <row r="144" spans="1:16" ht="12.75">
      <c r="A144" s="46"/>
      <c r="B144" s="63" t="s">
        <v>13</v>
      </c>
      <c r="C144" s="36">
        <f>C142+C143</f>
        <v>554</v>
      </c>
      <c r="D144" s="37">
        <f>D143+D142</f>
        <v>1</v>
      </c>
      <c r="E144" s="36">
        <f>E142+E143</f>
        <v>63</v>
      </c>
      <c r="F144" s="37">
        <f>F143+F142</f>
        <v>1</v>
      </c>
      <c r="G144" s="36">
        <f>G142+G143</f>
        <v>130</v>
      </c>
      <c r="H144" s="37">
        <f>H143+H142</f>
        <v>1</v>
      </c>
      <c r="I144" s="36">
        <f>I142+I143</f>
        <v>139</v>
      </c>
      <c r="J144" s="37">
        <f>J143+J142</f>
        <v>1</v>
      </c>
      <c r="K144" s="36">
        <f>K142+K143</f>
        <v>92</v>
      </c>
      <c r="L144" s="37">
        <f>L143+L142</f>
        <v>1</v>
      </c>
      <c r="M144" s="36">
        <f>M142+M143</f>
        <v>0</v>
      </c>
      <c r="N144" s="37">
        <f>N143+N142</f>
        <v>0</v>
      </c>
      <c r="O144" s="36">
        <f>O142+O143</f>
        <v>130</v>
      </c>
      <c r="P144" s="37">
        <f>P143+P142</f>
        <v>1</v>
      </c>
    </row>
    <row r="145" spans="1:18" ht="12.75" customHeight="1">
      <c r="A145" s="72" t="s">
        <v>22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66"/>
      <c r="R145" s="66"/>
    </row>
  </sheetData>
  <sheetProtection/>
  <mergeCells count="76">
    <mergeCell ref="I7:J7"/>
    <mergeCell ref="K7:L7"/>
    <mergeCell ref="M7:N7"/>
    <mergeCell ref="O7:P7"/>
    <mergeCell ref="A13:A14"/>
    <mergeCell ref="A17:A18"/>
    <mergeCell ref="A1:R1"/>
    <mergeCell ref="A2:R2"/>
    <mergeCell ref="A3:R3"/>
    <mergeCell ref="C6:R6"/>
    <mergeCell ref="Q7:R7"/>
    <mergeCell ref="A28:R28"/>
    <mergeCell ref="A6:B7"/>
    <mergeCell ref="C7:D7"/>
    <mergeCell ref="E7:F7"/>
    <mergeCell ref="G7:H7"/>
    <mergeCell ref="M66:N66"/>
    <mergeCell ref="O66:P66"/>
    <mergeCell ref="A72:A73"/>
    <mergeCell ref="A76:A77"/>
    <mergeCell ref="A87:P87"/>
    <mergeCell ref="A60:P60"/>
    <mergeCell ref="A61:P61"/>
    <mergeCell ref="A62:P62"/>
    <mergeCell ref="A65:B66"/>
    <mergeCell ref="C65:P65"/>
    <mergeCell ref="C66:D66"/>
    <mergeCell ref="E66:F66"/>
    <mergeCell ref="G66:H66"/>
    <mergeCell ref="I66:J66"/>
    <mergeCell ref="K66:L66"/>
    <mergeCell ref="C124:D124"/>
    <mergeCell ref="C123:P123"/>
    <mergeCell ref="A89:P89"/>
    <mergeCell ref="A90:P90"/>
    <mergeCell ref="A91:P91"/>
    <mergeCell ref="A94:B95"/>
    <mergeCell ref="C94:P94"/>
    <mergeCell ref="C95:D95"/>
    <mergeCell ref="E95:F95"/>
    <mergeCell ref="G95:H95"/>
    <mergeCell ref="I95:J95"/>
    <mergeCell ref="K95:L95"/>
    <mergeCell ref="M95:N95"/>
    <mergeCell ref="E124:F124"/>
    <mergeCell ref="G124:H124"/>
    <mergeCell ref="I124:J124"/>
    <mergeCell ref="K124:L124"/>
    <mergeCell ref="A116:P116"/>
    <mergeCell ref="A145:P145"/>
    <mergeCell ref="M124:N124"/>
    <mergeCell ref="O124:P124"/>
    <mergeCell ref="A130:A131"/>
    <mergeCell ref="A134:A135"/>
    <mergeCell ref="A118:P118"/>
    <mergeCell ref="A119:P119"/>
    <mergeCell ref="A123:B124"/>
    <mergeCell ref="A120:P120"/>
    <mergeCell ref="O95:P95"/>
    <mergeCell ref="A101:A102"/>
    <mergeCell ref="A105:A106"/>
    <mergeCell ref="A31:P31"/>
    <mergeCell ref="A32:P32"/>
    <mergeCell ref="A33:P33"/>
    <mergeCell ref="A36:B37"/>
    <mergeCell ref="C36:P36"/>
    <mergeCell ref="C37:D37"/>
    <mergeCell ref="A43:A44"/>
    <mergeCell ref="A47:A48"/>
    <mergeCell ref="A58:P58"/>
    <mergeCell ref="E37:F37"/>
    <mergeCell ref="G37:H37"/>
    <mergeCell ref="I37:J37"/>
    <mergeCell ref="K37:L37"/>
    <mergeCell ref="M37:N37"/>
    <mergeCell ref="O37:P37"/>
  </mergeCells>
  <printOptions horizontalCentered="1"/>
  <pageMargins left="0.5" right="0.5" top="0.5" bottom="0.5" header="0.5" footer="0.3"/>
  <pageSetup fitToHeight="5" horizontalDpi="600" verticalDpi="600" orientation="landscape" r:id="rId1"/>
  <headerFooter>
    <oddFooter>&amp;L&amp;9CSUDH Institutional Research, Assessment and Planning
October 23, 2013&amp;R&amp;9Page &amp;P of &amp;N</oddFooter>
  </headerFooter>
  <rowBreaks count="4" manualBreakCount="4">
    <brk id="30" max="255" man="1"/>
    <brk id="59" max="255" man="1"/>
    <brk id="88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CSUDH</dc:creator>
  <cp:keywords/>
  <dc:description/>
  <cp:lastModifiedBy>Jyenny Babcock</cp:lastModifiedBy>
  <cp:lastPrinted>2013-10-23T19:15:43Z</cp:lastPrinted>
  <dcterms:created xsi:type="dcterms:W3CDTF">2006-08-23T00:13:15Z</dcterms:created>
  <dcterms:modified xsi:type="dcterms:W3CDTF">2013-10-23T19:15:48Z</dcterms:modified>
  <cp:category/>
  <cp:version/>
  <cp:contentType/>
  <cp:contentStatus/>
</cp:coreProperties>
</file>