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8835" activeTab="0"/>
  </bookViews>
  <sheets>
    <sheet name="CAH" sheetId="1" r:id="rId1"/>
  </sheets>
  <definedNames/>
  <calcPr fullCalcOnLoad="1"/>
</workbook>
</file>

<file path=xl/sharedStrings.xml><?xml version="1.0" encoding="utf-8"?>
<sst xmlns="http://schemas.openxmlformats.org/spreadsheetml/2006/main" count="137" uniqueCount="34">
  <si>
    <t>Africana Studies</t>
  </si>
  <si>
    <t>Art</t>
  </si>
  <si>
    <t>Chicana/Chicano Studies</t>
  </si>
  <si>
    <t>Communications</t>
  </si>
  <si>
    <t>Digital Media Arts</t>
  </si>
  <si>
    <t>English</t>
  </si>
  <si>
    <t>History</t>
  </si>
  <si>
    <t>Interdisciplinary Studies</t>
  </si>
  <si>
    <t>Music</t>
  </si>
  <si>
    <t>Philosophy</t>
  </si>
  <si>
    <t>Spanish</t>
  </si>
  <si>
    <t>Theatre</t>
  </si>
  <si>
    <t>MA English</t>
  </si>
  <si>
    <t>N</t>
  </si>
  <si>
    <t>%</t>
  </si>
  <si>
    <t>Undergraduate Programs</t>
  </si>
  <si>
    <t>Graduate Programs</t>
  </si>
  <si>
    <t>Female</t>
  </si>
  <si>
    <t>Male</t>
  </si>
  <si>
    <t>MA Negotiation, Conflict Resolution &amp; Peacebuilding</t>
  </si>
  <si>
    <t>Distribution of Students by Sex and 1st Major</t>
  </si>
  <si>
    <t>Totals</t>
  </si>
  <si>
    <t>College Totals</t>
  </si>
  <si>
    <t>Labor Studies</t>
  </si>
  <si>
    <t>Negotiation, Conflict Resolution &amp; Peacebuilding</t>
  </si>
  <si>
    <t>Fall 2010</t>
  </si>
  <si>
    <t>MA Arts &amp; Humanities</t>
  </si>
  <si>
    <t>Fall 2011</t>
  </si>
  <si>
    <t>Fall 2012</t>
  </si>
  <si>
    <t>College of Arts &amp; Humanities</t>
  </si>
  <si>
    <t>Fall 2013</t>
  </si>
  <si>
    <t>Fall 2014</t>
  </si>
  <si>
    <t>Fall 2010 to Fall 2014</t>
  </si>
  <si>
    <t>MA Humanities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</si>
</sst>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16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30" xfId="0" applyFont="1" applyBorder="1" applyAlignment="1">
      <alignment horizontal="left" wrapText="1"/>
    </xf>
    <xf numFmtId="3" fontId="2" fillId="0" borderId="3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zoomScalePageLayoutView="0" workbookViewId="0" topLeftCell="A39">
      <selection activeCell="C58" sqref="C58:L75"/>
    </sheetView>
  </sheetViews>
  <sheetFormatPr defaultColWidth="9.140625" defaultRowHeight="12.75"/>
  <cols>
    <col min="1" max="1" width="2.28125" style="0" customWidth="1"/>
    <col min="2" max="2" width="27.421875" style="0" customWidth="1"/>
    <col min="3" max="3" width="5.8515625" style="0" customWidth="1"/>
    <col min="4" max="4" width="7.28125" style="0" bestFit="1" customWidth="1"/>
    <col min="5" max="5" width="5.8515625" style="0" customWidth="1"/>
    <col min="6" max="6" width="7.28125" style="0" bestFit="1" customWidth="1"/>
    <col min="7" max="7" width="5.8515625" style="0" customWidth="1"/>
    <col min="8" max="8" width="7.28125" style="0" bestFit="1" customWidth="1"/>
    <col min="9" max="9" width="5.8515625" style="0" customWidth="1"/>
    <col min="10" max="10" width="7.28125" style="0" bestFit="1" customWidth="1"/>
    <col min="11" max="11" width="5.8515625" style="0" customWidth="1"/>
    <col min="12" max="12" width="7.28125" style="0" bestFit="1" customWidth="1"/>
  </cols>
  <sheetData>
    <row r="1" spans="1:12" s="1" customFormat="1" ht="15.75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" customFormat="1" ht="15.7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1" customFormat="1" ht="12.75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1" s="1" customFormat="1" ht="13.5" thickBot="1">
      <c r="A5" s="2"/>
      <c r="C5" s="14"/>
      <c r="E5" s="14"/>
      <c r="G5" s="14"/>
      <c r="I5" s="14"/>
      <c r="K5" s="14"/>
    </row>
    <row r="6" spans="3:12" ht="12.75">
      <c r="C6" s="66" t="s">
        <v>25</v>
      </c>
      <c r="D6" s="58"/>
      <c r="E6" s="53" t="s">
        <v>27</v>
      </c>
      <c r="F6" s="54"/>
      <c r="G6" s="53" t="s">
        <v>28</v>
      </c>
      <c r="H6" s="54"/>
      <c r="I6" s="53" t="s">
        <v>30</v>
      </c>
      <c r="J6" s="54"/>
      <c r="K6" s="53" t="s">
        <v>31</v>
      </c>
      <c r="L6" s="65"/>
    </row>
    <row r="7" spans="1:12" s="1" customFormat="1" ht="13.5" thickBot="1">
      <c r="A7" s="59" t="s">
        <v>15</v>
      </c>
      <c r="B7" s="59"/>
      <c r="C7" s="67" t="s">
        <v>13</v>
      </c>
      <c r="D7" s="12" t="s">
        <v>14</v>
      </c>
      <c r="E7" s="15" t="s">
        <v>13</v>
      </c>
      <c r="F7" s="12" t="s">
        <v>14</v>
      </c>
      <c r="G7" s="15" t="s">
        <v>13</v>
      </c>
      <c r="H7" s="12" t="s">
        <v>14</v>
      </c>
      <c r="I7" s="15" t="s">
        <v>13</v>
      </c>
      <c r="J7" s="12" t="s">
        <v>14</v>
      </c>
      <c r="K7" s="15" t="s">
        <v>13</v>
      </c>
      <c r="L7" s="13" t="s">
        <v>14</v>
      </c>
    </row>
    <row r="8" spans="1:12" s="2" customFormat="1" ht="12.75">
      <c r="A8" s="7" t="s">
        <v>0</v>
      </c>
      <c r="B8" s="26"/>
      <c r="C8" s="7"/>
      <c r="D8" s="26"/>
      <c r="E8" s="28"/>
      <c r="F8" s="26"/>
      <c r="G8" s="28"/>
      <c r="H8" s="26"/>
      <c r="I8" s="28"/>
      <c r="J8" s="26"/>
      <c r="K8" s="28"/>
      <c r="L8" s="27"/>
    </row>
    <row r="9" spans="1:12" s="1" customFormat="1" ht="12.75">
      <c r="A9" s="9"/>
      <c r="B9" s="1" t="s">
        <v>17</v>
      </c>
      <c r="C9" s="68">
        <v>24</v>
      </c>
      <c r="D9" s="4">
        <v>0.7741935483870968</v>
      </c>
      <c r="E9" s="16">
        <v>25</v>
      </c>
      <c r="F9" s="4">
        <v>0.7142857142857143</v>
      </c>
      <c r="G9" s="16">
        <v>22</v>
      </c>
      <c r="H9" s="4">
        <v>0.6470588235294118</v>
      </c>
      <c r="I9" s="16">
        <v>19</v>
      </c>
      <c r="J9" s="4">
        <f>I9/I$11</f>
        <v>0.6785714285714286</v>
      </c>
      <c r="K9" s="16">
        <v>14</v>
      </c>
      <c r="L9" s="10">
        <f>K9/K$11</f>
        <v>0.6086956521739131</v>
      </c>
    </row>
    <row r="10" spans="1:12" s="1" customFormat="1" ht="12.75">
      <c r="A10" s="9"/>
      <c r="B10" s="1" t="s">
        <v>18</v>
      </c>
      <c r="C10" s="68">
        <v>7</v>
      </c>
      <c r="D10" s="4">
        <v>0.22580645161290322</v>
      </c>
      <c r="E10" s="16">
        <v>10</v>
      </c>
      <c r="F10" s="4">
        <v>0.2857142857142857</v>
      </c>
      <c r="G10" s="16">
        <v>12</v>
      </c>
      <c r="H10" s="4">
        <v>0.35294117647058826</v>
      </c>
      <c r="I10" s="16">
        <v>9</v>
      </c>
      <c r="J10" s="4">
        <f>I10/I$11</f>
        <v>0.32142857142857145</v>
      </c>
      <c r="K10" s="16">
        <v>9</v>
      </c>
      <c r="L10" s="10">
        <f>K10/K$11</f>
        <v>0.391304347826087</v>
      </c>
    </row>
    <row r="11" spans="1:12" s="2" customFormat="1" ht="12.75">
      <c r="A11" s="23"/>
      <c r="B11" s="19" t="s">
        <v>21</v>
      </c>
      <c r="C11" s="69">
        <v>31</v>
      </c>
      <c r="D11" s="21">
        <v>1</v>
      </c>
      <c r="E11" s="22">
        <v>35</v>
      </c>
      <c r="F11" s="21">
        <v>1</v>
      </c>
      <c r="G11" s="22">
        <v>34</v>
      </c>
      <c r="H11" s="21">
        <v>1</v>
      </c>
      <c r="I11" s="22">
        <f>SUM(I9:I10)</f>
        <v>28</v>
      </c>
      <c r="J11" s="21">
        <f>I11/I$11</f>
        <v>1</v>
      </c>
      <c r="K11" s="22">
        <f>SUM(K9:K10)</f>
        <v>23</v>
      </c>
      <c r="L11" s="24">
        <f>K11/K$11</f>
        <v>1</v>
      </c>
    </row>
    <row r="12" spans="1:12" s="2" customFormat="1" ht="12.75">
      <c r="A12" s="8" t="s">
        <v>1</v>
      </c>
      <c r="C12" s="70"/>
      <c r="E12" s="17"/>
      <c r="F12" s="5"/>
      <c r="G12" s="17"/>
      <c r="H12" s="5"/>
      <c r="I12" s="17"/>
      <c r="J12" s="5"/>
      <c r="K12" s="17"/>
      <c r="L12" s="48"/>
    </row>
    <row r="13" spans="1:12" s="1" customFormat="1" ht="12.75">
      <c r="A13" s="9"/>
      <c r="B13" s="1" t="s">
        <v>17</v>
      </c>
      <c r="C13" s="68">
        <v>120</v>
      </c>
      <c r="D13" s="4">
        <v>0.6060606060606061</v>
      </c>
      <c r="E13" s="16">
        <v>120</v>
      </c>
      <c r="F13" s="4">
        <v>0.6382978723404256</v>
      </c>
      <c r="G13" s="16">
        <v>99</v>
      </c>
      <c r="H13" s="4">
        <v>0.6036585365853658</v>
      </c>
      <c r="I13" s="16">
        <v>100</v>
      </c>
      <c r="J13" s="4">
        <f>I13/I$15</f>
        <v>0.5524861878453039</v>
      </c>
      <c r="K13" s="16">
        <v>107</v>
      </c>
      <c r="L13" s="10">
        <f>K13/K$15</f>
        <v>0.5944444444444444</v>
      </c>
    </row>
    <row r="14" spans="1:12" s="1" customFormat="1" ht="12.75">
      <c r="A14" s="9"/>
      <c r="B14" s="1" t="s">
        <v>18</v>
      </c>
      <c r="C14" s="68">
        <v>78</v>
      </c>
      <c r="D14" s="4">
        <v>0.3939393939393939</v>
      </c>
      <c r="E14" s="16">
        <v>68</v>
      </c>
      <c r="F14" s="4">
        <v>0.3617021276595745</v>
      </c>
      <c r="G14" s="16">
        <v>65</v>
      </c>
      <c r="H14" s="4">
        <v>0.39634146341463417</v>
      </c>
      <c r="I14" s="16">
        <v>81</v>
      </c>
      <c r="J14" s="4">
        <f>I14/I$15</f>
        <v>0.44751381215469616</v>
      </c>
      <c r="K14" s="16">
        <v>73</v>
      </c>
      <c r="L14" s="10">
        <f>K14/K$15</f>
        <v>0.40555555555555556</v>
      </c>
    </row>
    <row r="15" spans="1:12" s="2" customFormat="1" ht="12.75">
      <c r="A15" s="23"/>
      <c r="B15" s="19" t="s">
        <v>21</v>
      </c>
      <c r="C15" s="69">
        <v>198</v>
      </c>
      <c r="D15" s="21">
        <v>1</v>
      </c>
      <c r="E15" s="22">
        <v>188</v>
      </c>
      <c r="F15" s="21">
        <v>1</v>
      </c>
      <c r="G15" s="22">
        <v>164</v>
      </c>
      <c r="H15" s="21">
        <v>1</v>
      </c>
      <c r="I15" s="22">
        <f>SUM(I13:I14)</f>
        <v>181</v>
      </c>
      <c r="J15" s="21">
        <f>I15/I$15</f>
        <v>1</v>
      </c>
      <c r="K15" s="22">
        <f>SUM(K13:K14)</f>
        <v>180</v>
      </c>
      <c r="L15" s="24">
        <f>K15/K$15</f>
        <v>1</v>
      </c>
    </row>
    <row r="16" spans="1:12" s="2" customFormat="1" ht="12.75">
      <c r="A16" s="8" t="s">
        <v>2</v>
      </c>
      <c r="C16" s="70"/>
      <c r="E16" s="17"/>
      <c r="F16" s="5"/>
      <c r="G16" s="17"/>
      <c r="H16" s="5"/>
      <c r="I16" s="17"/>
      <c r="J16" s="5"/>
      <c r="K16" s="17"/>
      <c r="L16" s="48"/>
    </row>
    <row r="17" spans="1:12" s="1" customFormat="1" ht="12.75">
      <c r="A17" s="9"/>
      <c r="B17" s="1" t="s">
        <v>17</v>
      </c>
      <c r="C17" s="68">
        <v>17</v>
      </c>
      <c r="D17" s="4">
        <v>0.5483870967741935</v>
      </c>
      <c r="E17" s="16">
        <v>18</v>
      </c>
      <c r="F17" s="4">
        <v>0.5</v>
      </c>
      <c r="G17" s="16">
        <v>16</v>
      </c>
      <c r="H17" s="4">
        <v>0.6956521739130435</v>
      </c>
      <c r="I17" s="16">
        <v>17</v>
      </c>
      <c r="J17" s="4">
        <f>I17/I$19</f>
        <v>0.7391304347826086</v>
      </c>
      <c r="K17" s="16">
        <v>19</v>
      </c>
      <c r="L17" s="10">
        <f>K17/K$19</f>
        <v>0.7307692307692307</v>
      </c>
    </row>
    <row r="18" spans="1:12" s="1" customFormat="1" ht="12.75">
      <c r="A18" s="9"/>
      <c r="B18" s="1" t="s">
        <v>18</v>
      </c>
      <c r="C18" s="68">
        <v>14</v>
      </c>
      <c r="D18" s="4">
        <v>0.45161290322580644</v>
      </c>
      <c r="E18" s="16">
        <v>18</v>
      </c>
      <c r="F18" s="4">
        <v>0.5</v>
      </c>
      <c r="G18" s="16">
        <v>7</v>
      </c>
      <c r="H18" s="4">
        <v>0.30434782608695654</v>
      </c>
      <c r="I18" s="16">
        <v>6</v>
      </c>
      <c r="J18" s="4">
        <f>I18/I$19</f>
        <v>0.2608695652173913</v>
      </c>
      <c r="K18" s="16">
        <v>7</v>
      </c>
      <c r="L18" s="10">
        <f>K18/K$19</f>
        <v>0.2692307692307692</v>
      </c>
    </row>
    <row r="19" spans="1:12" s="2" customFormat="1" ht="12.75">
      <c r="A19" s="23"/>
      <c r="B19" s="19" t="s">
        <v>21</v>
      </c>
      <c r="C19" s="69">
        <v>31</v>
      </c>
      <c r="D19" s="21">
        <v>1</v>
      </c>
      <c r="E19" s="22">
        <v>36</v>
      </c>
      <c r="F19" s="21">
        <v>1</v>
      </c>
      <c r="G19" s="22">
        <v>23</v>
      </c>
      <c r="H19" s="21">
        <v>1</v>
      </c>
      <c r="I19" s="22">
        <f>SUM(I17:I18)</f>
        <v>23</v>
      </c>
      <c r="J19" s="21">
        <f>I19/I$19</f>
        <v>1</v>
      </c>
      <c r="K19" s="22">
        <f>SUM(K17:K18)</f>
        <v>26</v>
      </c>
      <c r="L19" s="24">
        <f>K19/K$19</f>
        <v>1</v>
      </c>
    </row>
    <row r="20" spans="1:12" s="2" customFormat="1" ht="12.75">
      <c r="A20" s="8" t="s">
        <v>3</v>
      </c>
      <c r="C20" s="70"/>
      <c r="E20" s="17"/>
      <c r="F20" s="5"/>
      <c r="G20" s="17"/>
      <c r="H20" s="5"/>
      <c r="I20" s="17"/>
      <c r="J20" s="5"/>
      <c r="K20" s="17"/>
      <c r="L20" s="48"/>
    </row>
    <row r="21" spans="1:12" s="1" customFormat="1" ht="12.75">
      <c r="A21" s="9"/>
      <c r="B21" s="1" t="s">
        <v>17</v>
      </c>
      <c r="C21" s="68">
        <v>277</v>
      </c>
      <c r="D21" s="4">
        <v>0.6295454545454545</v>
      </c>
      <c r="E21" s="16">
        <v>284</v>
      </c>
      <c r="F21" s="4">
        <v>0.6283185840707964</v>
      </c>
      <c r="G21" s="16">
        <v>265</v>
      </c>
      <c r="H21" s="4">
        <v>0.6385542168674698</v>
      </c>
      <c r="I21" s="16">
        <v>286</v>
      </c>
      <c r="J21" s="4">
        <f>I21/I$23</f>
        <v>0.6697892271662763</v>
      </c>
      <c r="K21" s="16">
        <v>307</v>
      </c>
      <c r="L21" s="10">
        <f>K21/K$23</f>
        <v>0.6476793248945147</v>
      </c>
    </row>
    <row r="22" spans="1:12" s="1" customFormat="1" ht="12.75">
      <c r="A22" s="9"/>
      <c r="B22" s="1" t="s">
        <v>18</v>
      </c>
      <c r="C22" s="68">
        <v>163</v>
      </c>
      <c r="D22" s="4">
        <v>0.3704545454545455</v>
      </c>
      <c r="E22" s="16">
        <v>168</v>
      </c>
      <c r="F22" s="4">
        <v>0.37168141592920356</v>
      </c>
      <c r="G22" s="16">
        <v>150</v>
      </c>
      <c r="H22" s="4">
        <v>0.3614457831325301</v>
      </c>
      <c r="I22" s="16">
        <v>141</v>
      </c>
      <c r="J22" s="4">
        <f>I22/I$23</f>
        <v>0.33021077283372363</v>
      </c>
      <c r="K22" s="16">
        <v>167</v>
      </c>
      <c r="L22" s="10">
        <f>K22/K$23</f>
        <v>0.35232067510548526</v>
      </c>
    </row>
    <row r="23" spans="1:12" s="2" customFormat="1" ht="12.75">
      <c r="A23" s="23"/>
      <c r="B23" s="19" t="s">
        <v>21</v>
      </c>
      <c r="C23" s="69">
        <v>440</v>
      </c>
      <c r="D23" s="21">
        <v>1</v>
      </c>
      <c r="E23" s="22">
        <v>452</v>
      </c>
      <c r="F23" s="21">
        <v>1</v>
      </c>
      <c r="G23" s="22">
        <v>415</v>
      </c>
      <c r="H23" s="21">
        <v>1</v>
      </c>
      <c r="I23" s="22">
        <f>SUM(I21:I22)</f>
        <v>427</v>
      </c>
      <c r="J23" s="21">
        <f>I23/I$23</f>
        <v>1</v>
      </c>
      <c r="K23" s="22">
        <f>SUM(K21:K22)</f>
        <v>474</v>
      </c>
      <c r="L23" s="24">
        <f>K23/K$23</f>
        <v>1</v>
      </c>
    </row>
    <row r="24" spans="1:12" s="2" customFormat="1" ht="12.75">
      <c r="A24" s="8" t="s">
        <v>4</v>
      </c>
      <c r="C24" s="70"/>
      <c r="E24" s="17"/>
      <c r="F24" s="5"/>
      <c r="G24" s="17"/>
      <c r="H24" s="5"/>
      <c r="I24" s="17"/>
      <c r="J24" s="5"/>
      <c r="K24" s="17"/>
      <c r="L24" s="48"/>
    </row>
    <row r="25" spans="1:12" s="1" customFormat="1" ht="12.75">
      <c r="A25" s="9"/>
      <c r="B25" s="1" t="s">
        <v>17</v>
      </c>
      <c r="C25" s="68">
        <v>39</v>
      </c>
      <c r="D25" s="4">
        <v>0.2422360248447205</v>
      </c>
      <c r="E25" s="16">
        <v>46</v>
      </c>
      <c r="F25" s="4">
        <v>0.24731182795698925</v>
      </c>
      <c r="G25" s="16">
        <v>45</v>
      </c>
      <c r="H25" s="4">
        <v>0.2356020942408377</v>
      </c>
      <c r="I25" s="16">
        <v>44</v>
      </c>
      <c r="J25" s="4">
        <f>I25/I$27</f>
        <v>0.22448979591836735</v>
      </c>
      <c r="K25" s="16">
        <v>38</v>
      </c>
      <c r="L25" s="10">
        <f>K25/K$27</f>
        <v>0.20212765957446807</v>
      </c>
    </row>
    <row r="26" spans="1:12" s="1" customFormat="1" ht="12.75">
      <c r="A26" s="9"/>
      <c r="B26" s="1" t="s">
        <v>18</v>
      </c>
      <c r="C26" s="68">
        <v>122</v>
      </c>
      <c r="D26" s="4">
        <v>0.7577639751552795</v>
      </c>
      <c r="E26" s="16">
        <v>140</v>
      </c>
      <c r="F26" s="4">
        <v>0.7526881720430108</v>
      </c>
      <c r="G26" s="16">
        <v>146</v>
      </c>
      <c r="H26" s="4">
        <v>0.7643979057591623</v>
      </c>
      <c r="I26" s="16">
        <v>152</v>
      </c>
      <c r="J26" s="4">
        <f>I26/I$27</f>
        <v>0.7755102040816326</v>
      </c>
      <c r="K26" s="16">
        <v>150</v>
      </c>
      <c r="L26" s="10">
        <f>K26/K$27</f>
        <v>0.7978723404255319</v>
      </c>
    </row>
    <row r="27" spans="1:12" s="2" customFormat="1" ht="12.75">
      <c r="A27" s="23"/>
      <c r="B27" s="19" t="s">
        <v>21</v>
      </c>
      <c r="C27" s="69">
        <v>161</v>
      </c>
      <c r="D27" s="21">
        <v>1</v>
      </c>
      <c r="E27" s="22">
        <v>186</v>
      </c>
      <c r="F27" s="21">
        <v>1</v>
      </c>
      <c r="G27" s="22">
        <v>191</v>
      </c>
      <c r="H27" s="21">
        <v>1</v>
      </c>
      <c r="I27" s="22">
        <f>SUM(I25:I26)</f>
        <v>196</v>
      </c>
      <c r="J27" s="21">
        <f>I27/I$27</f>
        <v>1</v>
      </c>
      <c r="K27" s="22">
        <f>SUM(K25:K26)</f>
        <v>188</v>
      </c>
      <c r="L27" s="24">
        <f>K27/K$27</f>
        <v>1</v>
      </c>
    </row>
    <row r="28" spans="1:12" s="2" customFormat="1" ht="12.75">
      <c r="A28" s="8" t="s">
        <v>5</v>
      </c>
      <c r="C28" s="70"/>
      <c r="E28" s="17"/>
      <c r="F28" s="5"/>
      <c r="G28" s="17"/>
      <c r="H28" s="5"/>
      <c r="I28" s="17"/>
      <c r="J28" s="5"/>
      <c r="K28" s="17"/>
      <c r="L28" s="48"/>
    </row>
    <row r="29" spans="1:12" s="1" customFormat="1" ht="12.75">
      <c r="A29" s="9"/>
      <c r="B29" s="1" t="s">
        <v>17</v>
      </c>
      <c r="C29" s="68">
        <v>172</v>
      </c>
      <c r="D29" s="4">
        <v>0.6590038314176245</v>
      </c>
      <c r="E29" s="16">
        <v>167</v>
      </c>
      <c r="F29" s="4">
        <v>0.6844262295081968</v>
      </c>
      <c r="G29" s="16">
        <v>151</v>
      </c>
      <c r="H29" s="4">
        <v>0.6990740740740741</v>
      </c>
      <c r="I29" s="16">
        <v>143</v>
      </c>
      <c r="J29" s="4">
        <f>I29/I$31</f>
        <v>0.6651162790697674</v>
      </c>
      <c r="K29" s="16">
        <v>127</v>
      </c>
      <c r="L29" s="10">
        <f>K29/K$31</f>
        <v>0.6864864864864865</v>
      </c>
    </row>
    <row r="30" spans="1:12" s="1" customFormat="1" ht="12.75">
      <c r="A30" s="9"/>
      <c r="B30" s="1" t="s">
        <v>18</v>
      </c>
      <c r="C30" s="68">
        <v>89</v>
      </c>
      <c r="D30" s="4">
        <v>0.34099616858237547</v>
      </c>
      <c r="E30" s="16">
        <v>77</v>
      </c>
      <c r="F30" s="4">
        <v>0.3155737704918033</v>
      </c>
      <c r="G30" s="16">
        <v>65</v>
      </c>
      <c r="H30" s="4">
        <v>0.30092592592592593</v>
      </c>
      <c r="I30" s="16">
        <v>72</v>
      </c>
      <c r="J30" s="4">
        <f>I30/I$31</f>
        <v>0.33488372093023255</v>
      </c>
      <c r="K30" s="16">
        <v>58</v>
      </c>
      <c r="L30" s="10">
        <f>K30/K$31</f>
        <v>0.31351351351351353</v>
      </c>
    </row>
    <row r="31" spans="1:12" s="2" customFormat="1" ht="12.75">
      <c r="A31" s="23"/>
      <c r="B31" s="19" t="s">
        <v>21</v>
      </c>
      <c r="C31" s="69">
        <v>261</v>
      </c>
      <c r="D31" s="21">
        <v>1</v>
      </c>
      <c r="E31" s="22">
        <v>244</v>
      </c>
      <c r="F31" s="21">
        <v>1</v>
      </c>
      <c r="G31" s="22">
        <v>216</v>
      </c>
      <c r="H31" s="21">
        <v>1</v>
      </c>
      <c r="I31" s="22">
        <f>SUM(I29:I30)</f>
        <v>215</v>
      </c>
      <c r="J31" s="21">
        <f>I31/I$31</f>
        <v>1</v>
      </c>
      <c r="K31" s="22">
        <f>SUM(K29:K30)</f>
        <v>185</v>
      </c>
      <c r="L31" s="24">
        <f>K31/K$31</f>
        <v>1</v>
      </c>
    </row>
    <row r="32" spans="1:12" s="2" customFormat="1" ht="12.75">
      <c r="A32" s="8" t="s">
        <v>6</v>
      </c>
      <c r="C32" s="70"/>
      <c r="E32" s="17"/>
      <c r="F32" s="5"/>
      <c r="G32" s="17"/>
      <c r="H32" s="5"/>
      <c r="I32" s="17"/>
      <c r="J32" s="5"/>
      <c r="K32" s="17"/>
      <c r="L32" s="48"/>
    </row>
    <row r="33" spans="1:12" s="1" customFormat="1" ht="12.75">
      <c r="A33" s="9"/>
      <c r="B33" s="1" t="s">
        <v>17</v>
      </c>
      <c r="C33" s="68">
        <v>79</v>
      </c>
      <c r="D33" s="4">
        <v>0.3495575221238938</v>
      </c>
      <c r="E33" s="16">
        <v>71</v>
      </c>
      <c r="F33" s="4">
        <v>0.33649289099526064</v>
      </c>
      <c r="G33" s="16">
        <v>58</v>
      </c>
      <c r="H33" s="4">
        <v>0.36477987421383645</v>
      </c>
      <c r="I33" s="16">
        <v>60</v>
      </c>
      <c r="J33" s="4">
        <f>I33/I$35</f>
        <v>0.37267080745341613</v>
      </c>
      <c r="K33" s="16">
        <v>60</v>
      </c>
      <c r="L33" s="10">
        <f>K33/K$35</f>
        <v>0.375</v>
      </c>
    </row>
    <row r="34" spans="1:12" s="1" customFormat="1" ht="12.75">
      <c r="A34" s="9"/>
      <c r="B34" s="1" t="s">
        <v>18</v>
      </c>
      <c r="C34" s="68">
        <v>147</v>
      </c>
      <c r="D34" s="4">
        <v>0.6504424778761062</v>
      </c>
      <c r="E34" s="16">
        <v>140</v>
      </c>
      <c r="F34" s="4">
        <v>0.6635071090047393</v>
      </c>
      <c r="G34" s="16">
        <v>101</v>
      </c>
      <c r="H34" s="4">
        <v>0.6352201257861635</v>
      </c>
      <c r="I34" s="16">
        <v>101</v>
      </c>
      <c r="J34" s="4">
        <f>I34/I$35</f>
        <v>0.6273291925465838</v>
      </c>
      <c r="K34" s="16">
        <v>100</v>
      </c>
      <c r="L34" s="10">
        <f>K34/K$35</f>
        <v>0.625</v>
      </c>
    </row>
    <row r="35" spans="1:12" s="2" customFormat="1" ht="12.75">
      <c r="A35" s="23"/>
      <c r="B35" s="19" t="s">
        <v>21</v>
      </c>
      <c r="C35" s="69">
        <v>226</v>
      </c>
      <c r="D35" s="21">
        <v>1</v>
      </c>
      <c r="E35" s="22">
        <v>211</v>
      </c>
      <c r="F35" s="21">
        <v>1</v>
      </c>
      <c r="G35" s="22">
        <v>159</v>
      </c>
      <c r="H35" s="21">
        <v>1</v>
      </c>
      <c r="I35" s="22">
        <f>SUM(I33:I34)</f>
        <v>161</v>
      </c>
      <c r="J35" s="21">
        <f>I35/I$35</f>
        <v>1</v>
      </c>
      <c r="K35" s="22">
        <f>SUM(K33:K34)</f>
        <v>160</v>
      </c>
      <c r="L35" s="24">
        <f>K35/K$35</f>
        <v>1</v>
      </c>
    </row>
    <row r="36" spans="1:12" s="2" customFormat="1" ht="12.75">
      <c r="A36" s="8" t="s">
        <v>7</v>
      </c>
      <c r="C36" s="70"/>
      <c r="E36" s="17"/>
      <c r="F36" s="5"/>
      <c r="G36" s="17"/>
      <c r="H36" s="5"/>
      <c r="I36" s="17"/>
      <c r="J36" s="5"/>
      <c r="K36" s="17"/>
      <c r="L36" s="48"/>
    </row>
    <row r="37" spans="1:12" s="1" customFormat="1" ht="12.75">
      <c r="A37" s="9"/>
      <c r="B37" s="1" t="s">
        <v>17</v>
      </c>
      <c r="C37" s="68">
        <v>79</v>
      </c>
      <c r="D37" s="4">
        <v>0.8144329896907216</v>
      </c>
      <c r="E37" s="16">
        <v>68</v>
      </c>
      <c r="F37" s="4">
        <v>0.7472527472527473</v>
      </c>
      <c r="G37" s="16">
        <v>54</v>
      </c>
      <c r="H37" s="4">
        <v>0.7397260273972602</v>
      </c>
      <c r="I37" s="16">
        <v>52</v>
      </c>
      <c r="J37" s="4">
        <f>I37/I$39</f>
        <v>0.7647058823529411</v>
      </c>
      <c r="K37" s="16">
        <v>34</v>
      </c>
      <c r="L37" s="10">
        <f>K37/K$39</f>
        <v>0.5862068965517241</v>
      </c>
    </row>
    <row r="38" spans="1:12" s="1" customFormat="1" ht="12.75">
      <c r="A38" s="9"/>
      <c r="B38" s="1" t="s">
        <v>18</v>
      </c>
      <c r="C38" s="68">
        <v>18</v>
      </c>
      <c r="D38" s="4">
        <v>0.18556701030927836</v>
      </c>
      <c r="E38" s="16">
        <v>23</v>
      </c>
      <c r="F38" s="4">
        <v>0.25274725274725274</v>
      </c>
      <c r="G38" s="16">
        <v>19</v>
      </c>
      <c r="H38" s="4">
        <v>0.2602739726027397</v>
      </c>
      <c r="I38" s="16">
        <v>16</v>
      </c>
      <c r="J38" s="4">
        <f>I38/I$39</f>
        <v>0.23529411764705882</v>
      </c>
      <c r="K38" s="16">
        <v>24</v>
      </c>
      <c r="L38" s="10">
        <f>K38/K$39</f>
        <v>0.41379310344827586</v>
      </c>
    </row>
    <row r="39" spans="1:12" s="2" customFormat="1" ht="12.75">
      <c r="A39" s="23"/>
      <c r="B39" s="19" t="s">
        <v>21</v>
      </c>
      <c r="C39" s="69">
        <v>97</v>
      </c>
      <c r="D39" s="21">
        <v>1</v>
      </c>
      <c r="E39" s="22">
        <v>91</v>
      </c>
      <c r="F39" s="21">
        <v>1</v>
      </c>
      <c r="G39" s="22">
        <v>73</v>
      </c>
      <c r="H39" s="21">
        <v>1</v>
      </c>
      <c r="I39" s="22">
        <f>SUM(I37:I38)</f>
        <v>68</v>
      </c>
      <c r="J39" s="21">
        <f>I39/I$39</f>
        <v>1</v>
      </c>
      <c r="K39" s="22">
        <f>SUM(K37:K38)</f>
        <v>58</v>
      </c>
      <c r="L39" s="24">
        <f>K39/K$39</f>
        <v>1</v>
      </c>
    </row>
    <row r="40" spans="1:12" s="2" customFormat="1" ht="12.75">
      <c r="A40" s="8" t="s">
        <v>23</v>
      </c>
      <c r="C40" s="70"/>
      <c r="E40" s="17"/>
      <c r="F40" s="5"/>
      <c r="G40" s="17"/>
      <c r="H40" s="5"/>
      <c r="I40" s="17"/>
      <c r="J40" s="5"/>
      <c r="K40" s="17"/>
      <c r="L40" s="48"/>
    </row>
    <row r="41" spans="1:12" s="1" customFormat="1" ht="12.75">
      <c r="A41" s="9"/>
      <c r="B41" s="1" t="s">
        <v>17</v>
      </c>
      <c r="C41" s="68">
        <v>10</v>
      </c>
      <c r="D41" s="4">
        <v>0.47619047619047616</v>
      </c>
      <c r="E41" s="16">
        <v>8</v>
      </c>
      <c r="F41" s="4">
        <v>0.7272727272727273</v>
      </c>
      <c r="G41" s="16">
        <v>5</v>
      </c>
      <c r="H41" s="4">
        <v>0.625</v>
      </c>
      <c r="I41" s="16">
        <v>4</v>
      </c>
      <c r="J41" s="4">
        <f>I41/I$43</f>
        <v>0.6666666666666666</v>
      </c>
      <c r="K41" s="16">
        <v>6</v>
      </c>
      <c r="L41" s="10">
        <f>K41/K$43</f>
        <v>0.75</v>
      </c>
    </row>
    <row r="42" spans="1:12" s="1" customFormat="1" ht="12.75">
      <c r="A42" s="9"/>
      <c r="B42" s="1" t="s">
        <v>18</v>
      </c>
      <c r="C42" s="68">
        <v>11</v>
      </c>
      <c r="D42" s="4">
        <v>0.5238095238095238</v>
      </c>
      <c r="E42" s="16">
        <v>3</v>
      </c>
      <c r="F42" s="4">
        <v>0.2727272727272727</v>
      </c>
      <c r="G42" s="16">
        <v>3</v>
      </c>
      <c r="H42" s="4">
        <v>0.375</v>
      </c>
      <c r="I42" s="16">
        <v>2</v>
      </c>
      <c r="J42" s="4">
        <f>I42/I$43</f>
        <v>0.3333333333333333</v>
      </c>
      <c r="K42" s="16">
        <v>2</v>
      </c>
      <c r="L42" s="10">
        <f>K42/K$43</f>
        <v>0.25</v>
      </c>
    </row>
    <row r="43" spans="1:12" s="2" customFormat="1" ht="12.75">
      <c r="A43" s="23"/>
      <c r="B43" s="19" t="s">
        <v>21</v>
      </c>
      <c r="C43" s="69">
        <v>21</v>
      </c>
      <c r="D43" s="21">
        <v>1</v>
      </c>
      <c r="E43" s="22">
        <v>11</v>
      </c>
      <c r="F43" s="21">
        <v>1</v>
      </c>
      <c r="G43" s="22">
        <v>8</v>
      </c>
      <c r="H43" s="21">
        <v>1</v>
      </c>
      <c r="I43" s="22">
        <f>SUM(I41:I42)</f>
        <v>6</v>
      </c>
      <c r="J43" s="21">
        <f>I43/I$43</f>
        <v>1</v>
      </c>
      <c r="K43" s="22">
        <f>SUM(K41:K42)</f>
        <v>8</v>
      </c>
      <c r="L43" s="24">
        <f>K43/K$43</f>
        <v>1</v>
      </c>
    </row>
    <row r="44" spans="1:12" s="2" customFormat="1" ht="12.75">
      <c r="A44" s="8" t="s">
        <v>8</v>
      </c>
      <c r="C44" s="70"/>
      <c r="E44" s="17"/>
      <c r="F44" s="5"/>
      <c r="G44" s="17"/>
      <c r="H44" s="5"/>
      <c r="I44" s="17"/>
      <c r="J44" s="5"/>
      <c r="K44" s="17"/>
      <c r="L44" s="48"/>
    </row>
    <row r="45" spans="1:12" s="1" customFormat="1" ht="12.75">
      <c r="A45" s="9"/>
      <c r="B45" s="1" t="s">
        <v>17</v>
      </c>
      <c r="C45" s="68">
        <v>25</v>
      </c>
      <c r="D45" s="4">
        <v>0.32894736842105265</v>
      </c>
      <c r="E45" s="16">
        <v>24</v>
      </c>
      <c r="F45" s="4">
        <v>0.26373626373626374</v>
      </c>
      <c r="G45" s="16">
        <v>32</v>
      </c>
      <c r="H45" s="4">
        <v>0.3404255319148936</v>
      </c>
      <c r="I45" s="16">
        <v>29</v>
      </c>
      <c r="J45" s="4">
        <f>I45/I$47</f>
        <v>0.3493975903614458</v>
      </c>
      <c r="K45" s="16">
        <v>25</v>
      </c>
      <c r="L45" s="10">
        <f>K45/K$47</f>
        <v>0.35714285714285715</v>
      </c>
    </row>
    <row r="46" spans="1:12" s="1" customFormat="1" ht="12.75">
      <c r="A46" s="9"/>
      <c r="B46" s="1" t="s">
        <v>18</v>
      </c>
      <c r="C46" s="68">
        <v>51</v>
      </c>
      <c r="D46" s="4">
        <v>0.6710526315789473</v>
      </c>
      <c r="E46" s="16">
        <v>67</v>
      </c>
      <c r="F46" s="4">
        <v>0.7362637362637363</v>
      </c>
      <c r="G46" s="16">
        <v>62</v>
      </c>
      <c r="H46" s="4">
        <v>0.6595744680851063</v>
      </c>
      <c r="I46" s="16">
        <v>54</v>
      </c>
      <c r="J46" s="4">
        <f>I46/I$47</f>
        <v>0.6506024096385542</v>
      </c>
      <c r="K46" s="16">
        <v>45</v>
      </c>
      <c r="L46" s="10">
        <f>K46/K$47</f>
        <v>0.6428571428571429</v>
      </c>
    </row>
    <row r="47" spans="1:12" s="2" customFormat="1" ht="12.75">
      <c r="A47" s="23"/>
      <c r="B47" s="19" t="s">
        <v>21</v>
      </c>
      <c r="C47" s="69">
        <v>76</v>
      </c>
      <c r="D47" s="21">
        <v>1</v>
      </c>
      <c r="E47" s="22">
        <v>91</v>
      </c>
      <c r="F47" s="21">
        <v>1</v>
      </c>
      <c r="G47" s="22">
        <v>94</v>
      </c>
      <c r="H47" s="21">
        <v>1</v>
      </c>
      <c r="I47" s="22">
        <f>SUM(I45:I46)</f>
        <v>83</v>
      </c>
      <c r="J47" s="21">
        <f>I47/I$47</f>
        <v>1</v>
      </c>
      <c r="K47" s="22">
        <f>SUM(K45:K46)</f>
        <v>70</v>
      </c>
      <c r="L47" s="24">
        <f>K47/K$47</f>
        <v>1</v>
      </c>
    </row>
    <row r="48" spans="1:12" s="2" customFormat="1" ht="25.5" customHeight="1">
      <c r="A48" s="55" t="s">
        <v>24</v>
      </c>
      <c r="B48" s="56"/>
      <c r="C48" s="70"/>
      <c r="E48" s="17"/>
      <c r="F48" s="5"/>
      <c r="G48" s="17"/>
      <c r="H48" s="5"/>
      <c r="I48" s="17"/>
      <c r="J48" s="5"/>
      <c r="K48" s="17"/>
      <c r="L48" s="48"/>
    </row>
    <row r="49" spans="1:12" s="1" customFormat="1" ht="12.75">
      <c r="A49" s="9"/>
      <c r="B49" s="1" t="s">
        <v>17</v>
      </c>
      <c r="C49" s="68">
        <v>21</v>
      </c>
      <c r="D49" s="4">
        <v>0.5675675675675675</v>
      </c>
      <c r="E49" s="16">
        <v>20</v>
      </c>
      <c r="F49" s="4">
        <v>0.6666666666666666</v>
      </c>
      <c r="G49" s="16">
        <v>17</v>
      </c>
      <c r="H49" s="4">
        <v>0.6538461538461539</v>
      </c>
      <c r="I49" s="16">
        <v>16</v>
      </c>
      <c r="J49" s="4">
        <f>I49/I$51</f>
        <v>0.6153846153846154</v>
      </c>
      <c r="K49" s="16">
        <v>16</v>
      </c>
      <c r="L49" s="10">
        <f>K49/K$51</f>
        <v>0.5925925925925926</v>
      </c>
    </row>
    <row r="50" spans="1:12" s="1" customFormat="1" ht="12.75">
      <c r="A50" s="9"/>
      <c r="B50" s="1" t="s">
        <v>18</v>
      </c>
      <c r="C50" s="68">
        <v>16</v>
      </c>
      <c r="D50" s="4">
        <v>0.43243243243243246</v>
      </c>
      <c r="E50" s="16">
        <v>10</v>
      </c>
      <c r="F50" s="4">
        <v>0.3333333333333333</v>
      </c>
      <c r="G50" s="16">
        <v>9</v>
      </c>
      <c r="H50" s="4">
        <v>0.34615384615384615</v>
      </c>
      <c r="I50" s="16">
        <v>10</v>
      </c>
      <c r="J50" s="4">
        <f>I50/I$51</f>
        <v>0.38461538461538464</v>
      </c>
      <c r="K50" s="16">
        <v>11</v>
      </c>
      <c r="L50" s="10">
        <f>K50/K$51</f>
        <v>0.4074074074074074</v>
      </c>
    </row>
    <row r="51" spans="1:12" s="2" customFormat="1" ht="13.5" thickBot="1">
      <c r="A51" s="32"/>
      <c r="B51" s="31" t="s">
        <v>21</v>
      </c>
      <c r="C51" s="71">
        <v>37</v>
      </c>
      <c r="D51" s="36">
        <v>1</v>
      </c>
      <c r="E51" s="33">
        <v>30</v>
      </c>
      <c r="F51" s="36">
        <v>1</v>
      </c>
      <c r="G51" s="33">
        <v>26</v>
      </c>
      <c r="H51" s="36">
        <v>1</v>
      </c>
      <c r="I51" s="33">
        <f>SUM(I49:I50)</f>
        <v>26</v>
      </c>
      <c r="J51" s="36">
        <f>SUM(J49:J50)</f>
        <v>1</v>
      </c>
      <c r="K51" s="33">
        <f>SUM(K49:K50)</f>
        <v>27</v>
      </c>
      <c r="L51" s="37">
        <f>SUM(L49:L50)</f>
        <v>1</v>
      </c>
    </row>
    <row r="52" spans="3:12" s="2" customFormat="1" ht="12.75">
      <c r="C52" s="25"/>
      <c r="D52" s="6"/>
      <c r="E52" s="25"/>
      <c r="F52" s="6"/>
      <c r="G52" s="25"/>
      <c r="H52" s="6"/>
      <c r="I52" s="25"/>
      <c r="J52" s="6"/>
      <c r="K52" s="25"/>
      <c r="L52" s="6"/>
    </row>
    <row r="53" spans="1:12" s="1" customFormat="1" ht="15.75">
      <c r="A53" s="60" t="s">
        <v>29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s="1" customFormat="1" ht="15.75">
      <c r="A54" s="60" t="s">
        <v>20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s="1" customFormat="1" ht="12.75">
      <c r="A55" s="64" t="str">
        <f>A3</f>
        <v>Fall 2010 to Fall 2014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s="1" customFormat="1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1" s="1" customFormat="1" ht="13.5" thickBot="1">
      <c r="A57" s="2"/>
      <c r="C57" s="14"/>
      <c r="E57" s="14"/>
      <c r="G57" s="14"/>
      <c r="I57" s="14"/>
      <c r="K57" s="14"/>
    </row>
    <row r="58" spans="3:12" ht="12.75">
      <c r="C58" s="66" t="str">
        <f>C$6</f>
        <v>Fall 2010</v>
      </c>
      <c r="D58" s="58"/>
      <c r="E58" s="53" t="str">
        <f>E$6</f>
        <v>Fall 2011</v>
      </c>
      <c r="F58" s="58"/>
      <c r="G58" s="53" t="str">
        <f>G$6</f>
        <v>Fall 2012</v>
      </c>
      <c r="H58" s="54"/>
      <c r="I58" s="53" t="str">
        <f>I$6</f>
        <v>Fall 2013</v>
      </c>
      <c r="J58" s="54"/>
      <c r="K58" s="53" t="str">
        <f>K$6</f>
        <v>Fall 2014</v>
      </c>
      <c r="L58" s="65"/>
    </row>
    <row r="59" spans="1:12" s="1" customFormat="1" ht="13.5" thickBot="1">
      <c r="A59" s="57" t="s">
        <v>15</v>
      </c>
      <c r="B59" s="57"/>
      <c r="C59" s="67" t="s">
        <v>13</v>
      </c>
      <c r="D59" s="12" t="s">
        <v>14</v>
      </c>
      <c r="E59" s="15" t="s">
        <v>13</v>
      </c>
      <c r="F59" s="12" t="s">
        <v>14</v>
      </c>
      <c r="G59" s="15" t="s">
        <v>13</v>
      </c>
      <c r="H59" s="12" t="s">
        <v>14</v>
      </c>
      <c r="I59" s="15" t="s">
        <v>13</v>
      </c>
      <c r="J59" s="12" t="s">
        <v>14</v>
      </c>
      <c r="K59" s="15" t="s">
        <v>13</v>
      </c>
      <c r="L59" s="13" t="s">
        <v>14</v>
      </c>
    </row>
    <row r="60" spans="1:12" s="2" customFormat="1" ht="12.75">
      <c r="A60" s="61" t="s">
        <v>9</v>
      </c>
      <c r="B60" s="62"/>
      <c r="C60" s="75"/>
      <c r="D60" s="26"/>
      <c r="E60" s="30"/>
      <c r="F60" s="49"/>
      <c r="G60" s="30"/>
      <c r="H60" s="49"/>
      <c r="I60" s="30"/>
      <c r="J60" s="49"/>
      <c r="K60" s="30"/>
      <c r="L60" s="47"/>
    </row>
    <row r="61" spans="1:12" s="1" customFormat="1" ht="12.75">
      <c r="A61" s="9"/>
      <c r="B61" s="1" t="s">
        <v>17</v>
      </c>
      <c r="C61" s="68">
        <v>13</v>
      </c>
      <c r="D61" s="4">
        <v>0.38235294117647056</v>
      </c>
      <c r="E61" s="16">
        <v>14</v>
      </c>
      <c r="F61" s="4">
        <v>0.4117647058823529</v>
      </c>
      <c r="G61" s="16">
        <v>11</v>
      </c>
      <c r="H61" s="4">
        <v>0.3793103448275862</v>
      </c>
      <c r="I61" s="16">
        <v>9</v>
      </c>
      <c r="J61" s="4">
        <f>I61/I$63</f>
        <v>0.3</v>
      </c>
      <c r="K61" s="16">
        <v>7</v>
      </c>
      <c r="L61" s="10">
        <f>K61/K$63</f>
        <v>0.3333333333333333</v>
      </c>
    </row>
    <row r="62" spans="1:12" s="1" customFormat="1" ht="12.75">
      <c r="A62" s="9"/>
      <c r="B62" s="1" t="s">
        <v>18</v>
      </c>
      <c r="C62" s="68">
        <v>21</v>
      </c>
      <c r="D62" s="4">
        <v>0.6176470588235294</v>
      </c>
      <c r="E62" s="16">
        <v>20</v>
      </c>
      <c r="F62" s="4">
        <v>0.5882352941176471</v>
      </c>
      <c r="G62" s="16">
        <v>18</v>
      </c>
      <c r="H62" s="4">
        <v>0.6206896551724138</v>
      </c>
      <c r="I62" s="16">
        <v>21</v>
      </c>
      <c r="J62" s="4">
        <f>I62/I$63</f>
        <v>0.7</v>
      </c>
      <c r="K62" s="16">
        <v>14</v>
      </c>
      <c r="L62" s="10">
        <f>K62/K$63</f>
        <v>0.6666666666666666</v>
      </c>
    </row>
    <row r="63" spans="1:12" s="2" customFormat="1" ht="12.75">
      <c r="A63" s="23"/>
      <c r="B63" s="19" t="s">
        <v>21</v>
      </c>
      <c r="C63" s="69">
        <v>34</v>
      </c>
      <c r="D63" s="21">
        <v>1</v>
      </c>
      <c r="E63" s="22">
        <v>34</v>
      </c>
      <c r="F63" s="21">
        <v>1</v>
      </c>
      <c r="G63" s="22">
        <v>29</v>
      </c>
      <c r="H63" s="21">
        <v>1</v>
      </c>
      <c r="I63" s="22">
        <f>SUM(I61:I62)</f>
        <v>30</v>
      </c>
      <c r="J63" s="21">
        <f>SUM(J61:J62)</f>
        <v>1</v>
      </c>
      <c r="K63" s="22">
        <f>SUM(K61:K62)</f>
        <v>21</v>
      </c>
      <c r="L63" s="24">
        <f>SUM(L61:L62)</f>
        <v>1</v>
      </c>
    </row>
    <row r="64" spans="1:12" s="2" customFormat="1" ht="12.75">
      <c r="A64" s="8" t="s">
        <v>10</v>
      </c>
      <c r="C64" s="70"/>
      <c r="E64" s="17"/>
      <c r="F64" s="5"/>
      <c r="G64" s="17"/>
      <c r="H64" s="5"/>
      <c r="I64" s="17"/>
      <c r="J64" s="5"/>
      <c r="K64" s="17"/>
      <c r="L64" s="48"/>
    </row>
    <row r="65" spans="1:12" s="1" customFormat="1" ht="12.75">
      <c r="A65" s="9"/>
      <c r="B65" s="1" t="s">
        <v>17</v>
      </c>
      <c r="C65" s="68">
        <v>54</v>
      </c>
      <c r="D65" s="4">
        <v>0.6666666666666666</v>
      </c>
      <c r="E65" s="16">
        <v>66</v>
      </c>
      <c r="F65" s="4">
        <v>0.7415730337078652</v>
      </c>
      <c r="G65" s="16">
        <v>58</v>
      </c>
      <c r="H65" s="4">
        <v>0.6904761904761905</v>
      </c>
      <c r="I65" s="16">
        <v>55</v>
      </c>
      <c r="J65" s="4">
        <f>I65/I$67</f>
        <v>0.6875</v>
      </c>
      <c r="K65" s="16">
        <v>63</v>
      </c>
      <c r="L65" s="10">
        <f>K65/K$67</f>
        <v>0.6923076923076923</v>
      </c>
    </row>
    <row r="66" spans="1:12" s="1" customFormat="1" ht="12.75">
      <c r="A66" s="9"/>
      <c r="B66" s="1" t="s">
        <v>18</v>
      </c>
      <c r="C66" s="68">
        <v>27</v>
      </c>
      <c r="D66" s="4">
        <v>0.3333333333333333</v>
      </c>
      <c r="E66" s="16">
        <v>23</v>
      </c>
      <c r="F66" s="4">
        <v>0.25842696629213485</v>
      </c>
      <c r="G66" s="16">
        <v>26</v>
      </c>
      <c r="H66" s="4">
        <v>0.30952380952380953</v>
      </c>
      <c r="I66" s="16">
        <v>25</v>
      </c>
      <c r="J66" s="4">
        <f>I66/I$67</f>
        <v>0.3125</v>
      </c>
      <c r="K66" s="16">
        <v>28</v>
      </c>
      <c r="L66" s="10">
        <f>K66/K$67</f>
        <v>0.3076923076923077</v>
      </c>
    </row>
    <row r="67" spans="1:12" s="2" customFormat="1" ht="12.75">
      <c r="A67" s="23"/>
      <c r="B67" s="19" t="s">
        <v>21</v>
      </c>
      <c r="C67" s="69">
        <v>81</v>
      </c>
      <c r="D67" s="21">
        <v>1</v>
      </c>
      <c r="E67" s="22">
        <v>89</v>
      </c>
      <c r="F67" s="21">
        <v>1</v>
      </c>
      <c r="G67" s="22">
        <v>84</v>
      </c>
      <c r="H67" s="21">
        <v>1</v>
      </c>
      <c r="I67" s="22">
        <f>SUM(I65:I66)</f>
        <v>80</v>
      </c>
      <c r="J67" s="21">
        <f>I67/I$67</f>
        <v>1</v>
      </c>
      <c r="K67" s="22">
        <f>SUM(K65:K66)</f>
        <v>91</v>
      </c>
      <c r="L67" s="24">
        <f>K67/K$67</f>
        <v>1</v>
      </c>
    </row>
    <row r="68" spans="1:12" s="2" customFormat="1" ht="12.75">
      <c r="A68" s="8" t="s">
        <v>11</v>
      </c>
      <c r="C68" s="70"/>
      <c r="E68" s="17"/>
      <c r="F68" s="5"/>
      <c r="G68" s="17"/>
      <c r="H68" s="5"/>
      <c r="I68" s="17"/>
      <c r="J68" s="5"/>
      <c r="K68" s="17"/>
      <c r="L68" s="48"/>
    </row>
    <row r="69" spans="1:12" s="1" customFormat="1" ht="12.75">
      <c r="A69" s="9"/>
      <c r="B69" s="1" t="s">
        <v>17</v>
      </c>
      <c r="C69" s="68">
        <v>34</v>
      </c>
      <c r="D69" s="4">
        <v>0.5573770491803278</v>
      </c>
      <c r="E69" s="16">
        <v>38</v>
      </c>
      <c r="F69" s="4">
        <v>0.6666666666666666</v>
      </c>
      <c r="G69" s="16">
        <v>43</v>
      </c>
      <c r="H69" s="4">
        <v>0.7413793103448276</v>
      </c>
      <c r="I69" s="16">
        <v>49</v>
      </c>
      <c r="J69" s="4">
        <f>I69/I$71</f>
        <v>0.7424242424242424</v>
      </c>
      <c r="K69" s="16">
        <v>42</v>
      </c>
      <c r="L69" s="10">
        <f>K69/K$71</f>
        <v>0.7</v>
      </c>
    </row>
    <row r="70" spans="1:12" s="1" customFormat="1" ht="12.75">
      <c r="A70" s="9"/>
      <c r="B70" s="1" t="s">
        <v>18</v>
      </c>
      <c r="C70" s="68">
        <v>27</v>
      </c>
      <c r="D70" s="4">
        <v>0.4426229508196721</v>
      </c>
      <c r="E70" s="16">
        <v>19</v>
      </c>
      <c r="F70" s="4">
        <v>0.3333333333333333</v>
      </c>
      <c r="G70" s="16">
        <v>15</v>
      </c>
      <c r="H70" s="4">
        <v>0.25862068965517243</v>
      </c>
      <c r="I70" s="16">
        <v>17</v>
      </c>
      <c r="J70" s="4">
        <f>I70/I$71</f>
        <v>0.25757575757575757</v>
      </c>
      <c r="K70" s="16">
        <v>18</v>
      </c>
      <c r="L70" s="10">
        <f>K70/K$71</f>
        <v>0.3</v>
      </c>
    </row>
    <row r="71" spans="1:12" s="2" customFormat="1" ht="12.75">
      <c r="A71" s="23"/>
      <c r="B71" s="19" t="s">
        <v>21</v>
      </c>
      <c r="C71" s="69">
        <v>61</v>
      </c>
      <c r="D71" s="21">
        <v>1</v>
      </c>
      <c r="E71" s="22">
        <v>57</v>
      </c>
      <c r="F71" s="21">
        <v>1</v>
      </c>
      <c r="G71" s="22">
        <v>58</v>
      </c>
      <c r="H71" s="21">
        <v>1</v>
      </c>
      <c r="I71" s="22">
        <f>SUM(I69:I70)</f>
        <v>66</v>
      </c>
      <c r="J71" s="21">
        <f>I71/I$71</f>
        <v>1</v>
      </c>
      <c r="K71" s="22">
        <f>SUM(K69:K70)</f>
        <v>60</v>
      </c>
      <c r="L71" s="24">
        <f>K71/K$71</f>
        <v>1</v>
      </c>
    </row>
    <row r="72" spans="1:12" s="2" customFormat="1" ht="12.75">
      <c r="A72" s="8" t="s">
        <v>15</v>
      </c>
      <c r="C72" s="70"/>
      <c r="D72" s="6"/>
      <c r="E72" s="17"/>
      <c r="F72" s="6"/>
      <c r="G72" s="17"/>
      <c r="H72" s="6"/>
      <c r="I72" s="17"/>
      <c r="J72" s="6"/>
      <c r="K72" s="17"/>
      <c r="L72" s="11"/>
    </row>
    <row r="73" spans="1:12" s="2" customFormat="1" ht="12.75">
      <c r="A73" s="8"/>
      <c r="B73" s="1" t="s">
        <v>17</v>
      </c>
      <c r="C73" s="74">
        <v>964</v>
      </c>
      <c r="D73" s="34">
        <v>0.5492877492877493</v>
      </c>
      <c r="E73" s="35">
        <v>969</v>
      </c>
      <c r="F73" s="4">
        <v>0.5521367521367522</v>
      </c>
      <c r="G73" s="35">
        <v>876</v>
      </c>
      <c r="H73" s="4">
        <v>0.5565438373570522</v>
      </c>
      <c r="I73" s="35">
        <f>I69+I65+I61+I49+I45+I41+I37+I33+I29+I25+I21+I17+I13+I9</f>
        <v>883</v>
      </c>
      <c r="J73" s="4">
        <f>I73/I$75</f>
        <v>0.5553459119496855</v>
      </c>
      <c r="K73" s="35">
        <f>K69+K65+K61+K49+K45+K41+K37+K33+K29+K25+K21+K17+K13+K9</f>
        <v>865</v>
      </c>
      <c r="L73" s="10">
        <f>K73/K$75</f>
        <v>0.5506047103755569</v>
      </c>
    </row>
    <row r="74" spans="1:12" s="2" customFormat="1" ht="12.75">
      <c r="A74" s="8"/>
      <c r="B74" s="1" t="s">
        <v>18</v>
      </c>
      <c r="C74" s="74">
        <v>791</v>
      </c>
      <c r="D74" s="34">
        <v>0.45071225071225074</v>
      </c>
      <c r="E74" s="35">
        <v>786</v>
      </c>
      <c r="F74" s="4">
        <v>0.4478632478632479</v>
      </c>
      <c r="G74" s="35">
        <v>698</v>
      </c>
      <c r="H74" s="4">
        <v>0.4434561626429479</v>
      </c>
      <c r="I74" s="35">
        <f>I70+I66+I62+I50+I46+I42+I38+I34+I30+I26+I22+I18+I14+I10</f>
        <v>707</v>
      </c>
      <c r="J74" s="4">
        <f>I74/I$75</f>
        <v>0.4446540880503145</v>
      </c>
      <c r="K74" s="35">
        <f>K70+K66+K62+K50+K46+K42+K38+K34+K30+K26+K22+K18+K14+K10</f>
        <v>706</v>
      </c>
      <c r="L74" s="10">
        <f>K74/K$75</f>
        <v>0.44939528962444303</v>
      </c>
    </row>
    <row r="75" spans="1:12" s="2" customFormat="1" ht="13.5" thickBot="1">
      <c r="A75" s="39"/>
      <c r="B75" s="46" t="s">
        <v>21</v>
      </c>
      <c r="C75" s="71">
        <v>1755</v>
      </c>
      <c r="D75" s="36">
        <v>1</v>
      </c>
      <c r="E75" s="33">
        <v>1755</v>
      </c>
      <c r="F75" s="36">
        <v>1</v>
      </c>
      <c r="G75" s="33">
        <v>1574</v>
      </c>
      <c r="H75" s="36">
        <v>1</v>
      </c>
      <c r="I75" s="33">
        <f>SUM(I73:I74)</f>
        <v>1590</v>
      </c>
      <c r="J75" s="36">
        <f>I75/I$75</f>
        <v>1</v>
      </c>
      <c r="K75" s="33">
        <f>SUM(K73:K74)</f>
        <v>1571</v>
      </c>
      <c r="L75" s="37">
        <f>K75/K$75</f>
        <v>1</v>
      </c>
    </row>
    <row r="76" spans="1:12" s="2" customFormat="1" ht="12.75">
      <c r="A76" s="26"/>
      <c r="C76" s="25"/>
      <c r="E76" s="25"/>
      <c r="F76" s="5"/>
      <c r="G76" s="25"/>
      <c r="H76" s="5"/>
      <c r="I76" s="25"/>
      <c r="J76" s="5"/>
      <c r="K76" s="25"/>
      <c r="L76" s="5"/>
    </row>
    <row r="77" spans="3:12" s="2" customFormat="1" ht="13.5" thickBot="1">
      <c r="C77" s="25"/>
      <c r="E77" s="25"/>
      <c r="F77" s="5"/>
      <c r="G77" s="25"/>
      <c r="H77" s="5"/>
      <c r="I77" s="25"/>
      <c r="J77" s="5"/>
      <c r="K77" s="25"/>
      <c r="L77" s="5"/>
    </row>
    <row r="78" spans="3:12" ht="12.75">
      <c r="C78" s="66" t="str">
        <f>C$6</f>
        <v>Fall 2010</v>
      </c>
      <c r="D78" s="58"/>
      <c r="E78" s="53" t="str">
        <f>E$6</f>
        <v>Fall 2011</v>
      </c>
      <c r="F78" s="58"/>
      <c r="G78" s="53" t="str">
        <f>G$6</f>
        <v>Fall 2012</v>
      </c>
      <c r="H78" s="54"/>
      <c r="I78" s="53" t="str">
        <f>I$6</f>
        <v>Fall 2013</v>
      </c>
      <c r="J78" s="54"/>
      <c r="K78" s="53" t="str">
        <f>K$6</f>
        <v>Fall 2014</v>
      </c>
      <c r="L78" s="65"/>
    </row>
    <row r="79" spans="1:12" s="1" customFormat="1" ht="13.5" thickBot="1">
      <c r="A79" s="59" t="s">
        <v>16</v>
      </c>
      <c r="B79" s="59"/>
      <c r="C79" s="73" t="s">
        <v>13</v>
      </c>
      <c r="D79" s="50" t="s">
        <v>14</v>
      </c>
      <c r="E79" s="51" t="s">
        <v>13</v>
      </c>
      <c r="F79" s="50" t="s">
        <v>14</v>
      </c>
      <c r="G79" s="51" t="s">
        <v>13</v>
      </c>
      <c r="H79" s="50" t="s">
        <v>14</v>
      </c>
      <c r="I79" s="51" t="s">
        <v>13</v>
      </c>
      <c r="J79" s="50" t="s">
        <v>14</v>
      </c>
      <c r="K79" s="51" t="s">
        <v>13</v>
      </c>
      <c r="L79" s="52" t="s">
        <v>14</v>
      </c>
    </row>
    <row r="80" spans="1:12" s="2" customFormat="1" ht="12.75">
      <c r="A80" s="8" t="s">
        <v>26</v>
      </c>
      <c r="C80" s="70"/>
      <c r="E80" s="17"/>
      <c r="F80" s="5"/>
      <c r="G80" s="17"/>
      <c r="H80" s="5"/>
      <c r="I80" s="17"/>
      <c r="J80" s="5"/>
      <c r="K80" s="17"/>
      <c r="L80" s="48"/>
    </row>
    <row r="81" spans="1:12" s="1" customFormat="1" ht="12.75">
      <c r="A81" s="9"/>
      <c r="B81" s="1" t="s">
        <v>17</v>
      </c>
      <c r="C81" s="68">
        <v>24</v>
      </c>
      <c r="D81" s="4">
        <v>0.6857142857142857</v>
      </c>
      <c r="E81" s="16">
        <v>25</v>
      </c>
      <c r="F81" s="4">
        <v>0.6756756756756757</v>
      </c>
      <c r="G81" s="16">
        <v>22</v>
      </c>
      <c r="H81" s="4">
        <v>0.6285714285714286</v>
      </c>
      <c r="I81" s="16">
        <v>19</v>
      </c>
      <c r="J81" s="4">
        <f>I81/I$83</f>
        <v>0.6129032258064516</v>
      </c>
      <c r="K81" s="16">
        <v>12</v>
      </c>
      <c r="L81" s="10">
        <f>K81/K$83</f>
        <v>0.5714285714285714</v>
      </c>
    </row>
    <row r="82" spans="1:12" s="1" customFormat="1" ht="12.75">
      <c r="A82" s="9"/>
      <c r="B82" s="1" t="s">
        <v>18</v>
      </c>
      <c r="C82" s="68">
        <v>11</v>
      </c>
      <c r="D82" s="4">
        <v>0.3142857142857143</v>
      </c>
      <c r="E82" s="16">
        <v>12</v>
      </c>
      <c r="F82" s="4">
        <v>0.32432432432432434</v>
      </c>
      <c r="G82" s="16">
        <v>13</v>
      </c>
      <c r="H82" s="4">
        <v>0.37142857142857144</v>
      </c>
      <c r="I82" s="16">
        <v>12</v>
      </c>
      <c r="J82" s="4">
        <f>I82/I$83</f>
        <v>0.3870967741935484</v>
      </c>
      <c r="K82" s="16">
        <v>9</v>
      </c>
      <c r="L82" s="10">
        <f>K82/K$83</f>
        <v>0.42857142857142855</v>
      </c>
    </row>
    <row r="83" spans="1:12" s="2" customFormat="1" ht="12.75">
      <c r="A83" s="23"/>
      <c r="B83" s="19" t="s">
        <v>21</v>
      </c>
      <c r="C83" s="69">
        <v>35</v>
      </c>
      <c r="D83" s="21">
        <v>1</v>
      </c>
      <c r="E83" s="22">
        <v>37</v>
      </c>
      <c r="F83" s="21">
        <v>1</v>
      </c>
      <c r="G83" s="22">
        <v>35</v>
      </c>
      <c r="H83" s="21">
        <v>1</v>
      </c>
      <c r="I83" s="22">
        <f>SUM(I81:I82)</f>
        <v>31</v>
      </c>
      <c r="J83" s="21">
        <f>I83/I$83</f>
        <v>1</v>
      </c>
      <c r="K83" s="22">
        <f>SUM(K81:K82)</f>
        <v>21</v>
      </c>
      <c r="L83" s="24">
        <f>K83/K$83</f>
        <v>1</v>
      </c>
    </row>
    <row r="84" spans="1:12" s="2" customFormat="1" ht="12.75">
      <c r="A84" s="8" t="s">
        <v>12</v>
      </c>
      <c r="C84" s="70"/>
      <c r="E84" s="17"/>
      <c r="F84" s="5"/>
      <c r="G84" s="17"/>
      <c r="H84" s="5"/>
      <c r="I84" s="17"/>
      <c r="J84" s="5"/>
      <c r="K84" s="17"/>
      <c r="L84" s="48"/>
    </row>
    <row r="85" spans="1:12" s="1" customFormat="1" ht="12.75">
      <c r="A85" s="9"/>
      <c r="B85" s="1" t="s">
        <v>17</v>
      </c>
      <c r="C85" s="68">
        <v>51</v>
      </c>
      <c r="D85" s="4">
        <v>0.6144578313253012</v>
      </c>
      <c r="E85" s="16">
        <v>57</v>
      </c>
      <c r="F85" s="4">
        <v>0.6333333333333333</v>
      </c>
      <c r="G85" s="16">
        <v>56</v>
      </c>
      <c r="H85" s="4">
        <v>0.6086956521739131</v>
      </c>
      <c r="I85" s="16">
        <v>55</v>
      </c>
      <c r="J85" s="4">
        <f>I85/I$87</f>
        <v>0.6395348837209303</v>
      </c>
      <c r="K85" s="16">
        <v>47</v>
      </c>
      <c r="L85" s="10">
        <f>K85/K$87</f>
        <v>0.6103896103896104</v>
      </c>
    </row>
    <row r="86" spans="1:12" s="1" customFormat="1" ht="12.75">
      <c r="A86" s="9"/>
      <c r="B86" s="1" t="s">
        <v>18</v>
      </c>
      <c r="C86" s="68">
        <v>32</v>
      </c>
      <c r="D86" s="4">
        <v>0.3855421686746988</v>
      </c>
      <c r="E86" s="16">
        <v>33</v>
      </c>
      <c r="F86" s="4">
        <v>0.36666666666666664</v>
      </c>
      <c r="G86" s="16">
        <v>36</v>
      </c>
      <c r="H86" s="4">
        <v>0.391304347826087</v>
      </c>
      <c r="I86" s="16">
        <v>31</v>
      </c>
      <c r="J86" s="4">
        <f>I86/I$87</f>
        <v>0.36046511627906974</v>
      </c>
      <c r="K86" s="16">
        <v>30</v>
      </c>
      <c r="L86" s="10">
        <f>K86/K$87</f>
        <v>0.38961038961038963</v>
      </c>
    </row>
    <row r="87" spans="1:12" s="2" customFormat="1" ht="12.75">
      <c r="A87" s="23"/>
      <c r="B87" s="19" t="s">
        <v>21</v>
      </c>
      <c r="C87" s="69">
        <v>83</v>
      </c>
      <c r="D87" s="21">
        <v>1</v>
      </c>
      <c r="E87" s="22">
        <v>90</v>
      </c>
      <c r="F87" s="21">
        <v>1</v>
      </c>
      <c r="G87" s="22">
        <v>92</v>
      </c>
      <c r="H87" s="21">
        <v>1</v>
      </c>
      <c r="I87" s="22">
        <f>SUM(I85:I86)</f>
        <v>86</v>
      </c>
      <c r="J87" s="21">
        <f>I87/I$87</f>
        <v>1</v>
      </c>
      <c r="K87" s="22">
        <f>SUM(K85:K86)</f>
        <v>77</v>
      </c>
      <c r="L87" s="24">
        <f>K87/K$87</f>
        <v>1</v>
      </c>
    </row>
    <row r="88" spans="1:12" s="2" customFormat="1" ht="12.75">
      <c r="A88" s="8" t="s">
        <v>33</v>
      </c>
      <c r="C88" s="70"/>
      <c r="E88" s="17"/>
      <c r="F88" s="5"/>
      <c r="G88" s="17"/>
      <c r="H88" s="5"/>
      <c r="I88" s="17"/>
      <c r="J88" s="5"/>
      <c r="K88" s="17"/>
      <c r="L88" s="48"/>
    </row>
    <row r="89" spans="1:12" s="2" customFormat="1" ht="12.75">
      <c r="A89" s="9"/>
      <c r="B89" s="1" t="s">
        <v>17</v>
      </c>
      <c r="C89" s="68"/>
      <c r="D89" s="4"/>
      <c r="E89" s="16"/>
      <c r="F89" s="4"/>
      <c r="G89" s="16"/>
      <c r="H89" s="4"/>
      <c r="I89" s="16"/>
      <c r="J89" s="4"/>
      <c r="K89" s="16">
        <v>1</v>
      </c>
      <c r="L89" s="10">
        <f>K89/K$87</f>
        <v>0.012987012987012988</v>
      </c>
    </row>
    <row r="90" spans="1:12" s="2" customFormat="1" ht="12.75">
      <c r="A90" s="9"/>
      <c r="B90" s="1" t="s">
        <v>18</v>
      </c>
      <c r="C90" s="68"/>
      <c r="D90" s="4"/>
      <c r="E90" s="16"/>
      <c r="F90" s="4"/>
      <c r="G90" s="16"/>
      <c r="H90" s="4"/>
      <c r="I90" s="16"/>
      <c r="J90" s="4"/>
      <c r="K90" s="16">
        <v>3</v>
      </c>
      <c r="L90" s="10">
        <f>K90/K$87</f>
        <v>0.03896103896103896</v>
      </c>
    </row>
    <row r="91" spans="1:12" s="2" customFormat="1" ht="12.75">
      <c r="A91" s="23"/>
      <c r="B91" s="19" t="s">
        <v>21</v>
      </c>
      <c r="C91" s="69">
        <v>83</v>
      </c>
      <c r="D91" s="21">
        <v>1</v>
      </c>
      <c r="E91" s="22">
        <v>90</v>
      </c>
      <c r="F91" s="21">
        <v>1</v>
      </c>
      <c r="G91" s="22">
        <v>92</v>
      </c>
      <c r="H91" s="21">
        <v>1</v>
      </c>
      <c r="I91" s="22">
        <f>SUM(I89:I90)</f>
        <v>0</v>
      </c>
      <c r="J91" s="21">
        <f>I91/I$87</f>
        <v>0</v>
      </c>
      <c r="K91" s="22">
        <f>SUM(K89:K90)</f>
        <v>4</v>
      </c>
      <c r="L91" s="24">
        <f>K91/K$87</f>
        <v>0.05194805194805195</v>
      </c>
    </row>
    <row r="92" spans="1:12" s="2" customFormat="1" ht="26.25" customHeight="1">
      <c r="A92" s="63" t="s">
        <v>19</v>
      </c>
      <c r="B92" s="72"/>
      <c r="C92" s="70"/>
      <c r="E92" s="17"/>
      <c r="F92" s="5"/>
      <c r="G92" s="17"/>
      <c r="H92" s="5"/>
      <c r="I92" s="17"/>
      <c r="J92" s="5"/>
      <c r="K92" s="17"/>
      <c r="L92" s="48"/>
    </row>
    <row r="93" spans="1:12" s="1" customFormat="1" ht="12.75">
      <c r="A93" s="9"/>
      <c r="B93" s="1" t="s">
        <v>17</v>
      </c>
      <c r="C93" s="68">
        <v>55</v>
      </c>
      <c r="D93" s="4">
        <v>0.6626506024096386</v>
      </c>
      <c r="E93" s="16">
        <v>60</v>
      </c>
      <c r="F93" s="4">
        <v>0.6593406593406593</v>
      </c>
      <c r="G93" s="16">
        <v>44</v>
      </c>
      <c r="H93" s="4">
        <v>0.7096774193548387</v>
      </c>
      <c r="I93" s="16">
        <v>21</v>
      </c>
      <c r="J93" s="4">
        <f>I93/I$95</f>
        <v>0.6</v>
      </c>
      <c r="K93" s="16">
        <v>20</v>
      </c>
      <c r="L93" s="10">
        <f>K93/K$95</f>
        <v>0.5714285714285714</v>
      </c>
    </row>
    <row r="94" spans="1:12" s="1" customFormat="1" ht="12.75">
      <c r="A94" s="9"/>
      <c r="B94" s="1" t="s">
        <v>18</v>
      </c>
      <c r="C94" s="68">
        <v>28</v>
      </c>
      <c r="D94" s="4">
        <v>0.3373493975903614</v>
      </c>
      <c r="E94" s="16">
        <v>31</v>
      </c>
      <c r="F94" s="4">
        <v>0.34065934065934067</v>
      </c>
      <c r="G94" s="16">
        <v>18</v>
      </c>
      <c r="H94" s="4">
        <v>0.2903225806451613</v>
      </c>
      <c r="I94" s="16">
        <v>14</v>
      </c>
      <c r="J94" s="4">
        <f>I94/I$95</f>
        <v>0.4</v>
      </c>
      <c r="K94" s="16">
        <v>15</v>
      </c>
      <c r="L94" s="10">
        <f>K94/K$95</f>
        <v>0.42857142857142855</v>
      </c>
    </row>
    <row r="95" spans="1:12" s="2" customFormat="1" ht="12.75">
      <c r="A95" s="23"/>
      <c r="B95" s="19" t="s">
        <v>21</v>
      </c>
      <c r="C95" s="69">
        <v>83</v>
      </c>
      <c r="D95" s="21">
        <v>1</v>
      </c>
      <c r="E95" s="22">
        <v>91</v>
      </c>
      <c r="F95" s="21">
        <v>1</v>
      </c>
      <c r="G95" s="22">
        <v>62</v>
      </c>
      <c r="H95" s="21">
        <v>1</v>
      </c>
      <c r="I95" s="22">
        <f>SUM(I93:I94)</f>
        <v>35</v>
      </c>
      <c r="J95" s="21">
        <f>I95/I$95</f>
        <v>1</v>
      </c>
      <c r="K95" s="22">
        <f>SUM(K93:K94)</f>
        <v>35</v>
      </c>
      <c r="L95" s="24">
        <f>K95/K$95</f>
        <v>1</v>
      </c>
    </row>
    <row r="96" spans="1:12" s="2" customFormat="1" ht="12.75">
      <c r="A96" s="8" t="s">
        <v>16</v>
      </c>
      <c r="C96" s="70"/>
      <c r="D96" s="6"/>
      <c r="E96" s="17"/>
      <c r="F96" s="6"/>
      <c r="G96" s="17"/>
      <c r="H96" s="6"/>
      <c r="I96" s="17"/>
      <c r="J96" s="6"/>
      <c r="K96" s="17"/>
      <c r="L96" s="11"/>
    </row>
    <row r="97" spans="1:12" s="2" customFormat="1" ht="12.75">
      <c r="A97" s="8"/>
      <c r="B97" s="1" t="s">
        <v>17</v>
      </c>
      <c r="C97" s="74">
        <v>130</v>
      </c>
      <c r="D97" s="34">
        <v>0.6467661691542289</v>
      </c>
      <c r="E97" s="35">
        <v>142</v>
      </c>
      <c r="F97" s="34">
        <v>0.6513761467889908</v>
      </c>
      <c r="G97" s="35">
        <v>122</v>
      </c>
      <c r="H97" s="34">
        <v>0.6455026455026455</v>
      </c>
      <c r="I97" s="35">
        <f>I93+I81+I85</f>
        <v>95</v>
      </c>
      <c r="J97" s="34">
        <f>I97/I$99</f>
        <v>0.625</v>
      </c>
      <c r="K97" s="35">
        <f>K93+K81+K85+K89</f>
        <v>80</v>
      </c>
      <c r="L97" s="38">
        <f>K97/K$99</f>
        <v>0.583941605839416</v>
      </c>
    </row>
    <row r="98" spans="1:12" s="2" customFormat="1" ht="12.75">
      <c r="A98" s="8"/>
      <c r="B98" s="1" t="s">
        <v>18</v>
      </c>
      <c r="C98" s="74">
        <v>71</v>
      </c>
      <c r="D98" s="34">
        <v>0.35323383084577115</v>
      </c>
      <c r="E98" s="35">
        <v>76</v>
      </c>
      <c r="F98" s="34">
        <v>0.3486238532110092</v>
      </c>
      <c r="G98" s="35">
        <v>67</v>
      </c>
      <c r="H98" s="34">
        <v>0.3544973544973545</v>
      </c>
      <c r="I98" s="35">
        <f>I94+I82+I86</f>
        <v>57</v>
      </c>
      <c r="J98" s="34">
        <f>I98/I$99</f>
        <v>0.375</v>
      </c>
      <c r="K98" s="35">
        <f>K94+K82+K86+K90</f>
        <v>57</v>
      </c>
      <c r="L98" s="38">
        <f>K98/K$99</f>
        <v>0.41605839416058393</v>
      </c>
    </row>
    <row r="99" spans="1:12" s="2" customFormat="1" ht="13.5" thickBot="1">
      <c r="A99" s="39"/>
      <c r="B99" s="46" t="s">
        <v>21</v>
      </c>
      <c r="C99" s="71">
        <v>201</v>
      </c>
      <c r="D99" s="36">
        <v>1</v>
      </c>
      <c r="E99" s="33">
        <v>218</v>
      </c>
      <c r="F99" s="36">
        <v>1</v>
      </c>
      <c r="G99" s="33">
        <v>189</v>
      </c>
      <c r="H99" s="36">
        <v>1</v>
      </c>
      <c r="I99" s="33">
        <f>SUM(I97:I98)</f>
        <v>152</v>
      </c>
      <c r="J99" s="36">
        <f>I99/I$99</f>
        <v>1</v>
      </c>
      <c r="K99" s="33">
        <f>SUM(K97:K98)</f>
        <v>137</v>
      </c>
      <c r="L99" s="37">
        <f>K99/K$99</f>
        <v>1</v>
      </c>
    </row>
    <row r="100" spans="1:12" s="2" customFormat="1" ht="12.75">
      <c r="A100" s="44"/>
      <c r="B100" s="29"/>
      <c r="C100" s="40"/>
      <c r="D100" s="43"/>
      <c r="E100" s="40"/>
      <c r="F100" s="43"/>
      <c r="G100" s="40"/>
      <c r="H100" s="43"/>
      <c r="I100" s="40"/>
      <c r="J100" s="43"/>
      <c r="K100" s="40"/>
      <c r="L100" s="43"/>
    </row>
    <row r="101" spans="1:12" s="2" customFormat="1" ht="13.5" thickBot="1">
      <c r="A101" s="29"/>
      <c r="B101" s="29"/>
      <c r="C101" s="41"/>
      <c r="D101" s="20"/>
      <c r="E101" s="41"/>
      <c r="F101" s="20"/>
      <c r="G101" s="41"/>
      <c r="H101" s="20"/>
      <c r="I101" s="41"/>
      <c r="J101" s="20"/>
      <c r="K101" s="41"/>
      <c r="L101" s="20"/>
    </row>
    <row r="102" spans="1:12" s="2" customFormat="1" ht="12.75">
      <c r="A102"/>
      <c r="B102"/>
      <c r="C102" s="66" t="str">
        <f>C$6</f>
        <v>Fall 2010</v>
      </c>
      <c r="D102" s="58"/>
      <c r="E102" s="53" t="str">
        <f>E$6</f>
        <v>Fall 2011</v>
      </c>
      <c r="F102" s="58"/>
      <c r="G102" s="53" t="str">
        <f>G$6</f>
        <v>Fall 2012</v>
      </c>
      <c r="H102" s="54"/>
      <c r="I102" s="53" t="str">
        <f>I$6</f>
        <v>Fall 2013</v>
      </c>
      <c r="J102" s="54"/>
      <c r="K102" s="53" t="str">
        <f>K$6</f>
        <v>Fall 2014</v>
      </c>
      <c r="L102" s="65"/>
    </row>
    <row r="103" spans="1:12" s="2" customFormat="1" ht="13.5" thickBot="1">
      <c r="A103" s="57"/>
      <c r="B103" s="57"/>
      <c r="C103" s="67" t="s">
        <v>13</v>
      </c>
      <c r="D103" s="12" t="s">
        <v>14</v>
      </c>
      <c r="E103" s="15" t="s">
        <v>13</v>
      </c>
      <c r="F103" s="12" t="s">
        <v>14</v>
      </c>
      <c r="G103" s="15" t="s">
        <v>13</v>
      </c>
      <c r="H103" s="12" t="s">
        <v>14</v>
      </c>
      <c r="I103" s="15" t="s">
        <v>13</v>
      </c>
      <c r="J103" s="12" t="s">
        <v>14</v>
      </c>
      <c r="K103" s="15" t="s">
        <v>13</v>
      </c>
      <c r="L103" s="13" t="s">
        <v>14</v>
      </c>
    </row>
    <row r="104" spans="1:12" s="2" customFormat="1" ht="12.75">
      <c r="A104" s="61" t="s">
        <v>22</v>
      </c>
      <c r="B104" s="62"/>
      <c r="C104" s="75"/>
      <c r="D104" s="26"/>
      <c r="E104" s="30"/>
      <c r="F104" s="49"/>
      <c r="G104" s="30"/>
      <c r="H104" s="49"/>
      <c r="I104" s="30"/>
      <c r="J104" s="49"/>
      <c r="K104" s="30"/>
      <c r="L104" s="47"/>
    </row>
    <row r="105" spans="1:12" s="2" customFormat="1" ht="12.75">
      <c r="A105" s="9"/>
      <c r="B105" s="1" t="s">
        <v>17</v>
      </c>
      <c r="C105" s="74">
        <f>C97+C73</f>
        <v>1094</v>
      </c>
      <c r="D105" s="4">
        <f>C105/C$107</f>
        <v>0.5593047034764826</v>
      </c>
      <c r="E105" s="35">
        <f>E97+E73</f>
        <v>1111</v>
      </c>
      <c r="F105" s="34">
        <f>E105/E$107</f>
        <v>0.5631018753167765</v>
      </c>
      <c r="G105" s="35">
        <f>G97+G73</f>
        <v>998</v>
      </c>
      <c r="H105" s="34">
        <f>G105/G$107</f>
        <v>0.5660805445263755</v>
      </c>
      <c r="I105" s="35">
        <f>I97+I73</f>
        <v>978</v>
      </c>
      <c r="J105" s="34">
        <f>I105/I$107</f>
        <v>0.5614236509758898</v>
      </c>
      <c r="K105" s="35">
        <f>K97+K73</f>
        <v>945</v>
      </c>
      <c r="L105" s="38">
        <f>K105/K$107</f>
        <v>0.5532786885245902</v>
      </c>
    </row>
    <row r="106" spans="1:12" s="2" customFormat="1" ht="12.75">
      <c r="A106" s="9"/>
      <c r="B106" s="1" t="s">
        <v>18</v>
      </c>
      <c r="C106" s="74">
        <f>C98+C74</f>
        <v>862</v>
      </c>
      <c r="D106" s="4">
        <f>C106/C$107</f>
        <v>0.44069529652351735</v>
      </c>
      <c r="E106" s="35">
        <f>E98+E74</f>
        <v>862</v>
      </c>
      <c r="F106" s="4">
        <f>E106/E$107</f>
        <v>0.43689812468322353</v>
      </c>
      <c r="G106" s="35">
        <f>G98+G74</f>
        <v>765</v>
      </c>
      <c r="H106" s="4">
        <f>G106/G$107</f>
        <v>0.4339194554736245</v>
      </c>
      <c r="I106" s="35">
        <f>I98+I74</f>
        <v>764</v>
      </c>
      <c r="J106" s="4">
        <f>I106/I$107</f>
        <v>0.43857634902411025</v>
      </c>
      <c r="K106" s="35">
        <f>K98+K74</f>
        <v>763</v>
      </c>
      <c r="L106" s="10">
        <f>K106/K$107</f>
        <v>0.44672131147540983</v>
      </c>
    </row>
    <row r="107" spans="1:12" s="2" customFormat="1" ht="13.5" customHeight="1" thickBot="1">
      <c r="A107" s="42"/>
      <c r="B107" s="45" t="s">
        <v>21</v>
      </c>
      <c r="C107" s="71">
        <f>SUM(C105:C106)</f>
        <v>1956</v>
      </c>
      <c r="D107" s="36">
        <f>C107/C$107</f>
        <v>1</v>
      </c>
      <c r="E107" s="33">
        <f>SUM(E105:E106)</f>
        <v>1973</v>
      </c>
      <c r="F107" s="36">
        <f>E107/E$107</f>
        <v>1</v>
      </c>
      <c r="G107" s="33">
        <f>SUM(G105:G106)</f>
        <v>1763</v>
      </c>
      <c r="H107" s="36">
        <f>G107/G$107</f>
        <v>1</v>
      </c>
      <c r="I107" s="33">
        <f>SUM(I105:I106)</f>
        <v>1742</v>
      </c>
      <c r="J107" s="36">
        <f>I107/I$107</f>
        <v>1</v>
      </c>
      <c r="K107" s="33">
        <f>SUM(K105:K106)</f>
        <v>1708</v>
      </c>
      <c r="L107" s="37">
        <f>K107/K$107</f>
        <v>1</v>
      </c>
    </row>
    <row r="108" spans="1:12" s="2" customFormat="1" ht="12.75">
      <c r="A108"/>
      <c r="B108" s="1"/>
      <c r="C108" s="14"/>
      <c r="D108" s="1"/>
      <c r="E108" s="14"/>
      <c r="F108" s="3"/>
      <c r="G108" s="14"/>
      <c r="H108" s="3"/>
      <c r="I108" s="14"/>
      <c r="J108" s="3"/>
      <c r="K108" s="14"/>
      <c r="L108" s="3"/>
    </row>
    <row r="109" spans="1:12" s="1" customFormat="1" ht="12.75">
      <c r="A109"/>
      <c r="B109"/>
      <c r="C109"/>
      <c r="D109"/>
      <c r="E109"/>
      <c r="F109"/>
      <c r="G109"/>
      <c r="H109"/>
      <c r="I109"/>
      <c r="J109"/>
      <c r="K109"/>
      <c r="L109"/>
    </row>
    <row r="324" ht="12.75">
      <c r="A324" s="1"/>
    </row>
    <row r="325" spans="1:12" ht="12.75">
      <c r="A325" s="1"/>
      <c r="B325" s="1"/>
      <c r="C325" s="14"/>
      <c r="D325" s="1"/>
      <c r="E325" s="14"/>
      <c r="F325" s="1"/>
      <c r="G325" s="14"/>
      <c r="H325" s="1"/>
      <c r="I325" s="14"/>
      <c r="J325" s="1"/>
      <c r="K325" s="14"/>
      <c r="L325" s="1"/>
    </row>
    <row r="326" spans="3:11" s="1" customFormat="1" ht="12.75">
      <c r="C326" s="14"/>
      <c r="E326" s="14"/>
      <c r="G326" s="14"/>
      <c r="I326" s="14"/>
      <c r="K326" s="14"/>
    </row>
    <row r="327" spans="3:11" s="1" customFormat="1" ht="12.75">
      <c r="C327" s="14"/>
      <c r="E327" s="14"/>
      <c r="G327" s="14"/>
      <c r="I327" s="14"/>
      <c r="K327" s="14"/>
    </row>
    <row r="328" spans="3:11" s="1" customFormat="1" ht="12.75">
      <c r="C328" s="14"/>
      <c r="E328" s="14"/>
      <c r="G328" s="14"/>
      <c r="I328" s="14"/>
      <c r="K328" s="14"/>
    </row>
    <row r="329" spans="3:11" s="1" customFormat="1" ht="12.75">
      <c r="C329" s="14"/>
      <c r="E329" s="14"/>
      <c r="G329" s="14"/>
      <c r="I329" s="14"/>
      <c r="K329" s="14"/>
    </row>
    <row r="330" spans="3:11" s="1" customFormat="1" ht="12.75">
      <c r="C330" s="14"/>
      <c r="E330" s="14"/>
      <c r="G330" s="14"/>
      <c r="I330" s="14"/>
      <c r="K330" s="14"/>
    </row>
    <row r="331" spans="3:11" s="1" customFormat="1" ht="12.75">
      <c r="C331" s="14"/>
      <c r="E331" s="14"/>
      <c r="G331" s="14"/>
      <c r="I331" s="14"/>
      <c r="K331" s="14"/>
    </row>
    <row r="332" spans="3:11" s="1" customFormat="1" ht="12.75">
      <c r="C332" s="14"/>
      <c r="E332" s="14"/>
      <c r="G332" s="14"/>
      <c r="I332" s="14"/>
      <c r="K332" s="14"/>
    </row>
    <row r="333" spans="3:11" s="1" customFormat="1" ht="12.75">
      <c r="C333" s="14"/>
      <c r="E333" s="14"/>
      <c r="G333" s="14"/>
      <c r="I333" s="14"/>
      <c r="K333" s="14"/>
    </row>
    <row r="334" spans="3:11" s="1" customFormat="1" ht="12.75">
      <c r="C334" s="14"/>
      <c r="E334" s="14"/>
      <c r="G334" s="14"/>
      <c r="I334" s="14"/>
      <c r="K334" s="14"/>
    </row>
    <row r="335" spans="3:11" s="1" customFormat="1" ht="12.75">
      <c r="C335" s="14"/>
      <c r="E335" s="14"/>
      <c r="G335" s="14"/>
      <c r="I335" s="14"/>
      <c r="K335" s="14"/>
    </row>
    <row r="336" spans="3:11" s="1" customFormat="1" ht="12.75">
      <c r="C336" s="14"/>
      <c r="E336" s="14"/>
      <c r="G336" s="14"/>
      <c r="I336" s="14"/>
      <c r="K336" s="14"/>
    </row>
    <row r="337" spans="3:11" s="1" customFormat="1" ht="12.75">
      <c r="C337" s="14"/>
      <c r="E337" s="14"/>
      <c r="G337" s="14"/>
      <c r="I337" s="14"/>
      <c r="K337" s="14"/>
    </row>
    <row r="338" spans="3:11" s="1" customFormat="1" ht="12.75">
      <c r="C338" s="14"/>
      <c r="E338" s="14"/>
      <c r="G338" s="14"/>
      <c r="I338" s="14"/>
      <c r="K338" s="14"/>
    </row>
    <row r="339" spans="3:11" s="1" customFormat="1" ht="12.75">
      <c r="C339" s="14"/>
      <c r="E339" s="14"/>
      <c r="G339" s="14"/>
      <c r="I339" s="14"/>
      <c r="K339" s="14"/>
    </row>
    <row r="340" spans="3:11" s="1" customFormat="1" ht="12.75">
      <c r="C340" s="14"/>
      <c r="E340" s="14"/>
      <c r="G340" s="14"/>
      <c r="I340" s="14"/>
      <c r="K340" s="14"/>
    </row>
    <row r="341" spans="3:11" s="1" customFormat="1" ht="12.75">
      <c r="C341" s="14"/>
      <c r="E341" s="14"/>
      <c r="G341" s="14"/>
      <c r="I341" s="14"/>
      <c r="K341" s="14"/>
    </row>
    <row r="342" spans="3:11" s="1" customFormat="1" ht="12.75">
      <c r="C342" s="14"/>
      <c r="E342" s="14"/>
      <c r="G342" s="14"/>
      <c r="I342" s="14"/>
      <c r="K342" s="14"/>
    </row>
    <row r="343" spans="3:11" s="1" customFormat="1" ht="12.75">
      <c r="C343" s="14"/>
      <c r="E343" s="14"/>
      <c r="G343" s="14"/>
      <c r="I343" s="14"/>
      <c r="K343" s="14"/>
    </row>
    <row r="344" spans="3:11" s="1" customFormat="1" ht="12.75">
      <c r="C344" s="14"/>
      <c r="E344" s="14"/>
      <c r="G344" s="14"/>
      <c r="I344" s="14"/>
      <c r="K344" s="14"/>
    </row>
    <row r="345" spans="3:11" s="1" customFormat="1" ht="12.75">
      <c r="C345" s="14"/>
      <c r="E345" s="14"/>
      <c r="G345" s="14"/>
      <c r="I345" s="14"/>
      <c r="K345" s="14"/>
    </row>
    <row r="346" spans="3:11" s="1" customFormat="1" ht="12.75">
      <c r="C346" s="14"/>
      <c r="E346" s="14"/>
      <c r="G346" s="14"/>
      <c r="I346" s="14"/>
      <c r="K346" s="14"/>
    </row>
    <row r="347" spans="3:11" s="1" customFormat="1" ht="12.75">
      <c r="C347" s="14"/>
      <c r="E347" s="14"/>
      <c r="G347" s="14"/>
      <c r="I347" s="14"/>
      <c r="K347" s="14"/>
    </row>
    <row r="348" spans="3:11" s="1" customFormat="1" ht="12.75">
      <c r="C348" s="14"/>
      <c r="E348" s="14"/>
      <c r="G348" s="14"/>
      <c r="I348" s="14"/>
      <c r="K348" s="14"/>
    </row>
    <row r="349" spans="3:11" s="1" customFormat="1" ht="12.75">
      <c r="C349" s="14"/>
      <c r="E349" s="14"/>
      <c r="G349" s="14"/>
      <c r="I349" s="14"/>
      <c r="K349" s="14"/>
    </row>
    <row r="350" spans="3:11" s="1" customFormat="1" ht="12.75">
      <c r="C350" s="14"/>
      <c r="E350" s="14"/>
      <c r="G350" s="14"/>
      <c r="I350" s="14"/>
      <c r="K350" s="14"/>
    </row>
    <row r="351" spans="3:11" s="1" customFormat="1" ht="12.75">
      <c r="C351" s="14"/>
      <c r="E351" s="14"/>
      <c r="G351" s="14"/>
      <c r="I351" s="14"/>
      <c r="K351" s="14"/>
    </row>
    <row r="352" spans="3:11" s="1" customFormat="1" ht="12.75">
      <c r="C352" s="14"/>
      <c r="E352" s="14"/>
      <c r="G352" s="14"/>
      <c r="I352" s="14"/>
      <c r="K352" s="14"/>
    </row>
    <row r="353" spans="3:11" s="1" customFormat="1" ht="12.75">
      <c r="C353" s="14"/>
      <c r="E353" s="14"/>
      <c r="G353" s="14"/>
      <c r="I353" s="14"/>
      <c r="K353" s="14"/>
    </row>
    <row r="354" spans="3:11" s="1" customFormat="1" ht="12.75">
      <c r="C354" s="14"/>
      <c r="E354" s="14"/>
      <c r="G354" s="14"/>
      <c r="I354" s="14"/>
      <c r="K354" s="14"/>
    </row>
    <row r="355" spans="3:11" s="1" customFormat="1" ht="12.75">
      <c r="C355" s="14"/>
      <c r="E355" s="14"/>
      <c r="G355" s="14"/>
      <c r="I355" s="14"/>
      <c r="K355" s="14"/>
    </row>
    <row r="356" spans="3:11" s="1" customFormat="1" ht="12.75">
      <c r="C356" s="14"/>
      <c r="E356" s="14"/>
      <c r="G356" s="14"/>
      <c r="I356" s="14"/>
      <c r="K356" s="14"/>
    </row>
    <row r="357" spans="3:11" s="1" customFormat="1" ht="12.75">
      <c r="C357" s="14"/>
      <c r="E357" s="14"/>
      <c r="G357" s="14"/>
      <c r="I357" s="14"/>
      <c r="K357" s="14"/>
    </row>
    <row r="358" spans="3:11" s="1" customFormat="1" ht="12.75">
      <c r="C358" s="14"/>
      <c r="E358" s="14"/>
      <c r="G358" s="14"/>
      <c r="I358" s="14"/>
      <c r="K358" s="14"/>
    </row>
    <row r="359" spans="3:11" s="1" customFormat="1" ht="12.75">
      <c r="C359" s="14"/>
      <c r="E359" s="14"/>
      <c r="G359" s="14"/>
      <c r="I359" s="14"/>
      <c r="K359" s="14"/>
    </row>
    <row r="360" spans="3:11" s="1" customFormat="1" ht="12.75">
      <c r="C360" s="14"/>
      <c r="E360" s="14"/>
      <c r="G360" s="14"/>
      <c r="I360" s="14"/>
      <c r="K360" s="14"/>
    </row>
    <row r="361" spans="3:11" s="1" customFormat="1" ht="12.75">
      <c r="C361" s="14"/>
      <c r="E361" s="14"/>
      <c r="G361" s="14"/>
      <c r="I361" s="14"/>
      <c r="K361" s="14"/>
    </row>
    <row r="362" spans="3:11" s="1" customFormat="1" ht="12.75">
      <c r="C362" s="14"/>
      <c r="E362" s="14"/>
      <c r="G362" s="14"/>
      <c r="I362" s="14"/>
      <c r="K362" s="14"/>
    </row>
    <row r="363" spans="3:11" s="1" customFormat="1" ht="12.75">
      <c r="C363" s="14"/>
      <c r="E363" s="14"/>
      <c r="G363" s="14"/>
      <c r="I363" s="14"/>
      <c r="K363" s="14"/>
    </row>
    <row r="364" spans="3:11" s="1" customFormat="1" ht="12.75">
      <c r="C364" s="14"/>
      <c r="E364" s="14"/>
      <c r="G364" s="14"/>
      <c r="I364" s="14"/>
      <c r="K364" s="14"/>
    </row>
    <row r="365" spans="3:11" s="1" customFormat="1" ht="12.75">
      <c r="C365" s="14"/>
      <c r="E365" s="14"/>
      <c r="G365" s="14"/>
      <c r="I365" s="14"/>
      <c r="K365" s="14"/>
    </row>
    <row r="366" spans="3:11" s="1" customFormat="1" ht="12.75">
      <c r="C366" s="14"/>
      <c r="E366" s="14"/>
      <c r="G366" s="14"/>
      <c r="I366" s="14"/>
      <c r="K366" s="14"/>
    </row>
    <row r="367" spans="3:11" s="1" customFormat="1" ht="12.75">
      <c r="C367" s="14"/>
      <c r="E367" s="14"/>
      <c r="G367" s="14"/>
      <c r="I367" s="14"/>
      <c r="K367" s="14"/>
    </row>
    <row r="368" spans="3:11" s="1" customFormat="1" ht="12.75">
      <c r="C368" s="14"/>
      <c r="E368" s="14"/>
      <c r="G368" s="14"/>
      <c r="I368" s="14"/>
      <c r="K368" s="14"/>
    </row>
    <row r="369" spans="3:11" s="1" customFormat="1" ht="12.75">
      <c r="C369" s="14"/>
      <c r="E369" s="14"/>
      <c r="G369" s="14"/>
      <c r="I369" s="14"/>
      <c r="K369" s="14"/>
    </row>
    <row r="370" spans="3:11" s="1" customFormat="1" ht="12.75">
      <c r="C370" s="14"/>
      <c r="E370" s="14"/>
      <c r="G370" s="14"/>
      <c r="I370" s="14"/>
      <c r="K370" s="14"/>
    </row>
    <row r="371" spans="3:11" s="1" customFormat="1" ht="12.75">
      <c r="C371" s="14"/>
      <c r="E371" s="14"/>
      <c r="G371" s="14"/>
      <c r="I371" s="14"/>
      <c r="K371" s="14"/>
    </row>
    <row r="372" spans="3:11" s="1" customFormat="1" ht="12.75">
      <c r="C372" s="14"/>
      <c r="E372" s="14"/>
      <c r="G372" s="14"/>
      <c r="I372" s="14"/>
      <c r="K372" s="14"/>
    </row>
    <row r="373" spans="3:11" s="1" customFormat="1" ht="12.75">
      <c r="C373" s="14"/>
      <c r="E373" s="14"/>
      <c r="G373" s="14"/>
      <c r="I373" s="14"/>
      <c r="K373" s="14"/>
    </row>
    <row r="374" spans="3:11" s="1" customFormat="1" ht="12.75">
      <c r="C374" s="14"/>
      <c r="E374" s="14"/>
      <c r="G374" s="14"/>
      <c r="I374" s="14"/>
      <c r="K374" s="14"/>
    </row>
    <row r="375" spans="3:11" s="1" customFormat="1" ht="12.75">
      <c r="C375" s="14"/>
      <c r="E375" s="14"/>
      <c r="G375" s="14"/>
      <c r="I375" s="14"/>
      <c r="K375" s="14"/>
    </row>
    <row r="376" spans="3:11" s="1" customFormat="1" ht="12.75">
      <c r="C376" s="14"/>
      <c r="E376" s="14"/>
      <c r="G376" s="14"/>
      <c r="I376" s="14"/>
      <c r="K376" s="14"/>
    </row>
    <row r="377" spans="3:11" s="1" customFormat="1" ht="12.75">
      <c r="C377" s="14"/>
      <c r="E377" s="14"/>
      <c r="G377" s="14"/>
      <c r="I377" s="14"/>
      <c r="K377" s="14"/>
    </row>
    <row r="378" spans="3:11" s="1" customFormat="1" ht="12.75">
      <c r="C378" s="14"/>
      <c r="E378" s="14"/>
      <c r="G378" s="14"/>
      <c r="I378" s="14"/>
      <c r="K378" s="14"/>
    </row>
    <row r="379" spans="3:11" s="1" customFormat="1" ht="12.75">
      <c r="C379" s="14"/>
      <c r="E379" s="14"/>
      <c r="G379" s="14"/>
      <c r="I379" s="14"/>
      <c r="K379" s="14"/>
    </row>
    <row r="380" spans="3:11" s="1" customFormat="1" ht="12.75">
      <c r="C380" s="14"/>
      <c r="E380" s="14"/>
      <c r="G380" s="14"/>
      <c r="I380" s="14"/>
      <c r="K380" s="14"/>
    </row>
    <row r="381" spans="3:11" s="1" customFormat="1" ht="12.75">
      <c r="C381" s="14"/>
      <c r="E381" s="14"/>
      <c r="G381" s="14"/>
      <c r="I381" s="14"/>
      <c r="K381" s="14"/>
    </row>
    <row r="382" spans="3:11" s="1" customFormat="1" ht="12.75">
      <c r="C382" s="14"/>
      <c r="E382" s="14"/>
      <c r="G382" s="14"/>
      <c r="I382" s="14"/>
      <c r="K382" s="14"/>
    </row>
    <row r="383" spans="3:11" s="1" customFormat="1" ht="12.75">
      <c r="C383" s="14"/>
      <c r="E383" s="14"/>
      <c r="G383" s="14"/>
      <c r="I383" s="14"/>
      <c r="K383" s="14"/>
    </row>
    <row r="384" spans="3:11" s="1" customFormat="1" ht="12.75">
      <c r="C384" s="14"/>
      <c r="E384" s="14"/>
      <c r="G384" s="14"/>
      <c r="I384" s="14"/>
      <c r="K384" s="14"/>
    </row>
    <row r="385" spans="3:11" s="1" customFormat="1" ht="12.75">
      <c r="C385" s="14"/>
      <c r="E385" s="14"/>
      <c r="G385" s="14"/>
      <c r="I385" s="14"/>
      <c r="K385" s="14"/>
    </row>
    <row r="386" spans="3:11" s="1" customFormat="1" ht="12.75">
      <c r="C386" s="14"/>
      <c r="E386" s="14"/>
      <c r="G386" s="14"/>
      <c r="I386" s="14"/>
      <c r="K386" s="14"/>
    </row>
    <row r="387" spans="3:11" s="1" customFormat="1" ht="12.75">
      <c r="C387" s="14"/>
      <c r="E387" s="14"/>
      <c r="G387" s="14"/>
      <c r="I387" s="14"/>
      <c r="K387" s="14"/>
    </row>
    <row r="388" spans="3:11" s="1" customFormat="1" ht="12.75">
      <c r="C388" s="14"/>
      <c r="E388" s="14"/>
      <c r="G388" s="14"/>
      <c r="I388" s="14"/>
      <c r="K388" s="14"/>
    </row>
    <row r="389" spans="3:11" s="1" customFormat="1" ht="12.75">
      <c r="C389" s="14"/>
      <c r="E389" s="14"/>
      <c r="G389" s="14"/>
      <c r="I389" s="14"/>
      <c r="K389" s="14"/>
    </row>
    <row r="390" spans="3:11" s="1" customFormat="1" ht="12.75">
      <c r="C390" s="14"/>
      <c r="E390" s="14"/>
      <c r="G390" s="14"/>
      <c r="I390" s="14"/>
      <c r="K390" s="14"/>
    </row>
    <row r="391" spans="3:11" s="1" customFormat="1" ht="12.75">
      <c r="C391" s="14"/>
      <c r="E391" s="14"/>
      <c r="G391" s="14"/>
      <c r="I391" s="14"/>
      <c r="K391" s="14"/>
    </row>
    <row r="392" spans="1:11" s="1" customFormat="1" ht="12.75">
      <c r="A392"/>
      <c r="C392" s="14"/>
      <c r="E392" s="14"/>
      <c r="G392" s="14"/>
      <c r="I392" s="14"/>
      <c r="K392" s="14"/>
    </row>
    <row r="393" spans="1:12" s="1" customFormat="1" ht="12.75">
      <c r="A393"/>
      <c r="B393"/>
      <c r="C393"/>
      <c r="D393"/>
      <c r="E393"/>
      <c r="F393"/>
      <c r="G393"/>
      <c r="H393"/>
      <c r="I393"/>
      <c r="J393"/>
      <c r="K393"/>
      <c r="L393"/>
    </row>
  </sheetData>
  <sheetProtection/>
  <mergeCells count="34">
    <mergeCell ref="K78:L78"/>
    <mergeCell ref="K102:L102"/>
    <mergeCell ref="A1:L1"/>
    <mergeCell ref="A2:L2"/>
    <mergeCell ref="A3:L3"/>
    <mergeCell ref="I78:J78"/>
    <mergeCell ref="I102:J102"/>
    <mergeCell ref="C58:D58"/>
    <mergeCell ref="E58:F58"/>
    <mergeCell ref="A60:B60"/>
    <mergeCell ref="I6:J6"/>
    <mergeCell ref="I58:J58"/>
    <mergeCell ref="A54:L54"/>
    <mergeCell ref="A55:L55"/>
    <mergeCell ref="K6:L6"/>
    <mergeCell ref="K58:L58"/>
    <mergeCell ref="A104:B104"/>
    <mergeCell ref="E78:F78"/>
    <mergeCell ref="E102:F102"/>
    <mergeCell ref="A103:B103"/>
    <mergeCell ref="A79:B79"/>
    <mergeCell ref="C78:D78"/>
    <mergeCell ref="C102:D102"/>
    <mergeCell ref="A92:B92"/>
    <mergeCell ref="G102:H102"/>
    <mergeCell ref="G6:H6"/>
    <mergeCell ref="G58:H58"/>
    <mergeCell ref="A48:B48"/>
    <mergeCell ref="A59:B59"/>
    <mergeCell ref="G78:H78"/>
    <mergeCell ref="E6:F6"/>
    <mergeCell ref="C6:D6"/>
    <mergeCell ref="A7:B7"/>
    <mergeCell ref="A53:L53"/>
  </mergeCells>
  <printOptions horizontalCentered="1"/>
  <pageMargins left="0.5" right="0.5" top="0.5" bottom="0.5" header="0.5" footer="0.3"/>
  <pageSetup horizontalDpi="1200" verticalDpi="1200" orientation="portrait" r:id="rId1"/>
  <headerFooter>
    <oddFooter>&amp;L&amp;9CSUDH Institutional Research
April 22, 2015&amp;R&amp;9Page &amp;P of &amp;N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Cal-State University, 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Jyenny Babcock</dc:creator>
  <cp:keywords/>
  <dc:description/>
  <cp:lastModifiedBy>Claudia M. Orozco</cp:lastModifiedBy>
  <cp:lastPrinted>2015-04-22T17:51:55Z</cp:lastPrinted>
  <dcterms:created xsi:type="dcterms:W3CDTF">2007-06-26T23:04:59Z</dcterms:created>
  <dcterms:modified xsi:type="dcterms:W3CDTF">2015-04-22T20:47:56Z</dcterms:modified>
  <cp:category/>
  <cp:version/>
  <cp:contentType/>
  <cp:contentStatus/>
</cp:coreProperties>
</file>